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DC50D669-73C0-40F8-8260-B15FA2234775}" xr6:coauthVersionLast="47" xr6:coauthVersionMax="47" xr10:uidLastSave="{00000000-0000-0000-0000-000000000000}"/>
  <bookViews>
    <workbookView xWindow="-120" yWindow="-120" windowWidth="24240" windowHeight="13140" firstSheet="6" activeTab="11" xr2:uid="{CC89E0CC-D58E-447A-A637-ED88AD0E21A0}"/>
  </bookViews>
  <sheets>
    <sheet name="נספח 1 -סך התשלומים ששולמו" sheetId="1" r:id="rId1"/>
    <sheet name="נספח 1 -כללי" sheetId="2" r:id="rId2"/>
    <sheet name="נספח 1 - אגח " sheetId="3" r:id="rId3"/>
    <sheet name="נספח 1 - מניות " sheetId="4" r:id="rId4"/>
    <sheet name="נספח 2 - עמלות והוצאות" sheetId="5" r:id="rId5"/>
    <sheet name="נספח 2- כללי" sheetId="6" r:id="rId6"/>
    <sheet name="נספח 2 - אגח" sheetId="7" r:id="rId7"/>
    <sheet name="נספח 2  - מניות" sheetId="8" r:id="rId8"/>
    <sheet name="נספח 3 - עמלות ניהול חיצוני" sheetId="9" r:id="rId9"/>
    <sheet name="נספח 3 - כללי" sheetId="10" r:id="rId10"/>
    <sheet name="נספח 3 - אגח" sheetId="11" r:id="rId11"/>
    <sheet name="נספח 3 - מניות " sheetId="12" r:id="rId12"/>
  </sheets>
  <calcPr calcId="191029" iterateCount="5" iterateDelta="0.0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6" i="3" l="1"/>
  <c r="C26" i="2"/>
  <c r="B3" i="3"/>
  <c r="B3" i="4"/>
  <c r="C7" i="6"/>
  <c r="C8" i="6"/>
  <c r="C9" i="6"/>
  <c r="C10" i="6"/>
  <c r="C11" i="6"/>
  <c r="C12" i="6"/>
  <c r="C13" i="6"/>
  <c r="B14" i="6"/>
  <c r="B15" i="5"/>
  <c r="C8" i="5"/>
  <c r="C9" i="5"/>
  <c r="C10" i="5"/>
  <c r="C11" i="5"/>
  <c r="C12" i="5"/>
  <c r="C13" i="5"/>
  <c r="C14" i="5"/>
  <c r="B13" i="1" l="1"/>
  <c r="B27" i="1" s="1"/>
  <c r="B3" i="1"/>
  <c r="C3" i="1" s="1"/>
  <c r="B22" i="1"/>
  <c r="B9" i="1"/>
  <c r="B6" i="1"/>
  <c r="C4" i="1"/>
  <c r="B22" i="2"/>
  <c r="B13" i="2"/>
  <c r="B27" i="2" s="1"/>
  <c r="B9" i="2"/>
  <c r="B6" i="2"/>
  <c r="B3" i="2"/>
  <c r="B25" i="2" l="1"/>
  <c r="B25" i="1"/>
  <c r="C3" i="2"/>
  <c r="B22" i="3"/>
  <c r="B13" i="3"/>
  <c r="B27" i="3" s="1"/>
  <c r="B9" i="3"/>
  <c r="B6" i="3"/>
  <c r="B22" i="4" l="1"/>
  <c r="C22" i="4" s="1"/>
  <c r="B13" i="4"/>
  <c r="B27" i="4" s="1"/>
  <c r="B9" i="4"/>
  <c r="C9" i="4" s="1"/>
  <c r="B6" i="4"/>
  <c r="C6" i="4" s="1"/>
  <c r="B42" i="5"/>
  <c r="B38" i="5"/>
  <c r="B34" i="5"/>
  <c r="B29" i="5"/>
  <c r="B25" i="5"/>
  <c r="B43" i="5" s="1"/>
  <c r="B22" i="5"/>
  <c r="B26" i="5" s="1"/>
  <c r="B6" i="5"/>
  <c r="B16" i="5" s="1"/>
  <c r="B41" i="6"/>
  <c r="B37" i="6"/>
  <c r="B33" i="6"/>
  <c r="B28" i="6"/>
  <c r="B24" i="6"/>
  <c r="B21" i="6"/>
  <c r="B6" i="6"/>
  <c r="B15" i="6" s="1"/>
  <c r="B36" i="7"/>
  <c r="B32" i="7"/>
  <c r="C32" i="7" s="1"/>
  <c r="B28" i="7"/>
  <c r="B23" i="7"/>
  <c r="B19" i="7"/>
  <c r="B16" i="7"/>
  <c r="B20" i="7" s="1"/>
  <c r="B9" i="7"/>
  <c r="B37" i="7" s="1"/>
  <c r="B6" i="7"/>
  <c r="C30" i="7"/>
  <c r="C31" i="7"/>
  <c r="C13" i="4" l="1"/>
  <c r="B25" i="6"/>
  <c r="B42" i="6"/>
  <c r="B10" i="7"/>
  <c r="B36" i="8"/>
  <c r="B32" i="8"/>
  <c r="B28" i="8"/>
  <c r="B23" i="8"/>
  <c r="B19" i="8"/>
  <c r="B16" i="8"/>
  <c r="B20" i="8" s="1"/>
  <c r="B9" i="8"/>
  <c r="B37" i="8" s="1"/>
  <c r="B108" i="9"/>
  <c r="B107" i="9"/>
  <c r="B61" i="9"/>
  <c r="B48" i="9"/>
  <c r="B41" i="9"/>
  <c r="B49" i="9" s="1"/>
  <c r="C14" i="9"/>
  <c r="C15" i="9"/>
  <c r="C16" i="9"/>
  <c r="C17" i="9"/>
  <c r="C18" i="9"/>
  <c r="C19" i="9"/>
  <c r="C20" i="9"/>
  <c r="C21" i="9"/>
  <c r="C23" i="9"/>
  <c r="C24" i="9"/>
  <c r="B22" i="9"/>
  <c r="B25" i="9" s="1"/>
  <c r="B11" i="9"/>
  <c r="C4" i="9"/>
  <c r="C5" i="9"/>
  <c r="C6" i="9"/>
  <c r="C7" i="9"/>
  <c r="C8" i="9"/>
  <c r="C9" i="9"/>
  <c r="B104" i="10"/>
  <c r="B59" i="10"/>
  <c r="B46" i="10"/>
  <c r="B39" i="10"/>
  <c r="B47" i="10" s="1"/>
  <c r="B33" i="10"/>
  <c r="B28" i="10"/>
  <c r="B10" i="10"/>
  <c r="C10" i="10" s="1"/>
  <c r="C21" i="10"/>
  <c r="C22" i="11"/>
  <c r="B40" i="12"/>
  <c r="B109" i="9" l="1"/>
  <c r="C22" i="9"/>
  <c r="B10" i="8"/>
  <c r="B105" i="10"/>
  <c r="B31" i="12" l="1"/>
  <c r="B41" i="12" s="1"/>
  <c r="B23" i="12"/>
  <c r="B6" i="12"/>
  <c r="B42" i="12" s="1"/>
  <c r="B27" i="12" l="1"/>
  <c r="B20" i="10"/>
  <c r="B23" i="10" s="1"/>
  <c r="C23" i="10" l="1"/>
  <c r="B106" i="10"/>
  <c r="C12" i="10"/>
  <c r="C13" i="10"/>
  <c r="C14" i="10"/>
  <c r="C15" i="10"/>
  <c r="C16" i="10"/>
  <c r="C17" i="10"/>
  <c r="C18" i="10"/>
  <c r="C19" i="10"/>
  <c r="C20" i="10"/>
  <c r="C4" i="10"/>
  <c r="C5" i="10"/>
  <c r="C6" i="10"/>
  <c r="C7" i="10"/>
  <c r="C8" i="10"/>
  <c r="C4" i="12"/>
  <c r="C6" i="12" l="1"/>
  <c r="C8" i="12"/>
  <c r="C9" i="12"/>
  <c r="C11" i="12"/>
  <c r="C12" i="12"/>
  <c r="C13" i="12"/>
  <c r="C14" i="12"/>
  <c r="C16" i="12"/>
  <c r="C17" i="12"/>
  <c r="C18" i="12"/>
  <c r="C19" i="12"/>
  <c r="C22" i="12"/>
  <c r="C23" i="12"/>
  <c r="C25" i="12"/>
  <c r="C26" i="12"/>
  <c r="C27" i="12"/>
  <c r="C30" i="12"/>
  <c r="C31" i="12"/>
  <c r="C33" i="12"/>
  <c r="C34" i="12"/>
  <c r="C35" i="12"/>
  <c r="C36" i="12"/>
  <c r="C37" i="12"/>
  <c r="C38" i="12"/>
  <c r="C39" i="12"/>
  <c r="C40" i="12"/>
  <c r="C41" i="12"/>
  <c r="C42" i="12"/>
  <c r="C43" i="12"/>
  <c r="C5" i="12"/>
  <c r="C5" i="11"/>
  <c r="C7" i="11"/>
  <c r="C8" i="11"/>
  <c r="C10" i="11"/>
  <c r="C11" i="11"/>
  <c r="C12" i="11"/>
  <c r="C13" i="11"/>
  <c r="C15" i="11"/>
  <c r="C16" i="11"/>
  <c r="C17" i="11"/>
  <c r="C18" i="11"/>
  <c r="C21" i="11"/>
  <c r="C24" i="11"/>
  <c r="C25" i="11"/>
  <c r="C26" i="11"/>
  <c r="C29" i="11"/>
  <c r="C30" i="11"/>
  <c r="C32" i="11"/>
  <c r="C33" i="11"/>
  <c r="C34" i="11"/>
  <c r="C35" i="11"/>
  <c r="C36" i="11"/>
  <c r="C4" i="11"/>
  <c r="C22" i="10"/>
  <c r="C25" i="10"/>
  <c r="C26" i="10"/>
  <c r="C27" i="10"/>
  <c r="C28" i="10"/>
  <c r="C30" i="10"/>
  <c r="C31" i="10"/>
  <c r="C32" i="10"/>
  <c r="C33" i="10"/>
  <c r="C36" i="10"/>
  <c r="C37" i="10"/>
  <c r="C38" i="10"/>
  <c r="C39" i="10"/>
  <c r="C41" i="10"/>
  <c r="C42" i="10"/>
  <c r="C43" i="10"/>
  <c r="C44" i="10"/>
  <c r="C45" i="10"/>
  <c r="C46" i="10"/>
  <c r="C47" i="10"/>
  <c r="C50" i="10"/>
  <c r="C51" i="10"/>
  <c r="C52" i="10"/>
  <c r="C53" i="10"/>
  <c r="C54" i="10"/>
  <c r="C55" i="10"/>
  <c r="C56" i="10"/>
  <c r="C57" i="10"/>
  <c r="C58" i="10"/>
  <c r="C59" i="10"/>
  <c r="C61" i="10"/>
  <c r="C62" i="10"/>
  <c r="C63" i="10"/>
  <c r="C64" i="10"/>
  <c r="C65" i="10"/>
  <c r="C66" i="10"/>
  <c r="C67" i="10"/>
  <c r="C68" i="10"/>
  <c r="C69" i="10"/>
  <c r="C70" i="10"/>
  <c r="C71" i="10"/>
  <c r="C72" i="10"/>
  <c r="C73" i="10"/>
  <c r="C74" i="10"/>
  <c r="C75" i="10"/>
  <c r="C76" i="10"/>
  <c r="C77" i="10"/>
  <c r="C78" i="10"/>
  <c r="C79" i="10"/>
  <c r="C80" i="10"/>
  <c r="C81" i="10"/>
  <c r="C82" i="10"/>
  <c r="C83" i="10"/>
  <c r="C84" i="10"/>
  <c r="C85" i="10"/>
  <c r="C86" i="10"/>
  <c r="C87" i="10"/>
  <c r="C88" i="10"/>
  <c r="C89" i="10"/>
  <c r="C90" i="10"/>
  <c r="C91" i="10"/>
  <c r="C92" i="10"/>
  <c r="C93" i="10"/>
  <c r="C94" i="10"/>
  <c r="C95" i="10"/>
  <c r="C96" i="10"/>
  <c r="C97" i="10"/>
  <c r="C98" i="10"/>
  <c r="C99" i="10"/>
  <c r="C100" i="10"/>
  <c r="C101" i="10"/>
  <c r="C102" i="10"/>
  <c r="C103" i="10"/>
  <c r="C104" i="10"/>
  <c r="C105" i="10"/>
  <c r="C106" i="10"/>
  <c r="C107" i="10"/>
  <c r="C9" i="10"/>
  <c r="C11" i="9"/>
  <c r="C13" i="9"/>
  <c r="C25" i="9"/>
  <c r="C27" i="9"/>
  <c r="C28" i="9"/>
  <c r="C29" i="9"/>
  <c r="C30" i="9"/>
  <c r="C32" i="9"/>
  <c r="C33" i="9"/>
  <c r="C34" i="9"/>
  <c r="C35" i="9"/>
  <c r="C38" i="9"/>
  <c r="C39" i="9"/>
  <c r="C40" i="9"/>
  <c r="C41" i="9"/>
  <c r="C43" i="9"/>
  <c r="C44" i="9"/>
  <c r="C45" i="9"/>
  <c r="C46" i="9"/>
  <c r="C47" i="9"/>
  <c r="C48" i="9"/>
  <c r="C49" i="9"/>
  <c r="C52" i="9"/>
  <c r="C53" i="9"/>
  <c r="C54" i="9"/>
  <c r="C55" i="9"/>
  <c r="C56" i="9"/>
  <c r="C57" i="9"/>
  <c r="C58" i="9"/>
  <c r="C59" i="9"/>
  <c r="C60" i="9"/>
  <c r="C61" i="9"/>
  <c r="C63" i="9"/>
  <c r="C64" i="9"/>
  <c r="C65" i="9"/>
  <c r="C66" i="9"/>
  <c r="C67" i="9"/>
  <c r="C68" i="9"/>
  <c r="C69" i="9"/>
  <c r="C70" i="9"/>
  <c r="C71" i="9"/>
  <c r="C72" i="9"/>
  <c r="C73" i="9"/>
  <c r="C74" i="9"/>
  <c r="C75" i="9"/>
  <c r="C76" i="9"/>
  <c r="C77" i="9"/>
  <c r="C78" i="9"/>
  <c r="C79" i="9"/>
  <c r="C80" i="9"/>
  <c r="C81" i="9"/>
  <c r="C82" i="9"/>
  <c r="C83" i="9"/>
  <c r="C84" i="9"/>
  <c r="C85" i="9"/>
  <c r="C86" i="9"/>
  <c r="C87" i="9"/>
  <c r="C88" i="9"/>
  <c r="C89" i="9"/>
  <c r="C90" i="9"/>
  <c r="C91" i="9"/>
  <c r="C92" i="9"/>
  <c r="C93" i="9"/>
  <c r="C94" i="9"/>
  <c r="C95" i="9"/>
  <c r="C96" i="9"/>
  <c r="C97" i="9"/>
  <c r="C98" i="9"/>
  <c r="C99" i="9"/>
  <c r="C100" i="9"/>
  <c r="C101" i="9"/>
  <c r="C102" i="9"/>
  <c r="C103" i="9"/>
  <c r="C104" i="9"/>
  <c r="C105" i="9"/>
  <c r="C106" i="9"/>
  <c r="C107" i="9"/>
  <c r="C108" i="9"/>
  <c r="C109" i="9"/>
  <c r="C110" i="9"/>
  <c r="C10" i="9"/>
  <c r="C6" i="8"/>
  <c r="C8" i="8"/>
  <c r="C13" i="8"/>
  <c r="C14" i="8"/>
  <c r="C15" i="8"/>
  <c r="C16" i="8"/>
  <c r="C18" i="8"/>
  <c r="C19" i="8"/>
  <c r="C20" i="8"/>
  <c r="C22" i="8"/>
  <c r="C23" i="8"/>
  <c r="C25" i="8"/>
  <c r="C26" i="8"/>
  <c r="C27" i="8"/>
  <c r="C28" i="8"/>
  <c r="C30" i="8"/>
  <c r="C31" i="8"/>
  <c r="C32" i="8"/>
  <c r="C34" i="8"/>
  <c r="C35" i="8"/>
  <c r="C36" i="8"/>
  <c r="C38" i="8"/>
  <c r="C5" i="8"/>
  <c r="C6" i="7"/>
  <c r="C8" i="7"/>
  <c r="C13" i="7"/>
  <c r="C14" i="7"/>
  <c r="C15" i="7"/>
  <c r="C16" i="7"/>
  <c r="C18" i="7"/>
  <c r="C19" i="7"/>
  <c r="C20" i="7"/>
  <c r="C22" i="7"/>
  <c r="C23" i="7"/>
  <c r="C25" i="7"/>
  <c r="C26" i="7"/>
  <c r="C27" i="7"/>
  <c r="C28" i="7"/>
  <c r="C34" i="7"/>
  <c r="C35" i="7"/>
  <c r="C36" i="7"/>
  <c r="C38" i="7"/>
  <c r="C5" i="7"/>
  <c r="C6" i="6"/>
  <c r="C18" i="6"/>
  <c r="C19" i="6"/>
  <c r="C20" i="6"/>
  <c r="C21" i="6"/>
  <c r="C23" i="6"/>
  <c r="C24" i="6"/>
  <c r="C25" i="6"/>
  <c r="C27" i="6"/>
  <c r="C28" i="6"/>
  <c r="C30" i="6"/>
  <c r="C31" i="6"/>
  <c r="C32" i="6"/>
  <c r="C33" i="6"/>
  <c r="C35" i="6"/>
  <c r="C36" i="6"/>
  <c r="C37" i="6"/>
  <c r="C39" i="6"/>
  <c r="C40" i="6"/>
  <c r="C41" i="6"/>
  <c r="C43" i="6"/>
  <c r="C5" i="6"/>
  <c r="C6" i="5"/>
  <c r="C19" i="5"/>
  <c r="C20" i="5"/>
  <c r="C21" i="5"/>
  <c r="C22" i="5"/>
  <c r="C24" i="5"/>
  <c r="C25" i="5"/>
  <c r="C26" i="5"/>
  <c r="C28" i="5"/>
  <c r="C29" i="5"/>
  <c r="C31" i="5"/>
  <c r="C32" i="5"/>
  <c r="C33" i="5"/>
  <c r="C34" i="5"/>
  <c r="C36" i="5"/>
  <c r="C37" i="5"/>
  <c r="C38" i="5"/>
  <c r="C40" i="5"/>
  <c r="C41" i="5"/>
  <c r="C42" i="5"/>
  <c r="C43" i="5"/>
  <c r="C44" i="5"/>
  <c r="C5" i="5"/>
  <c r="C29" i="4"/>
  <c r="C7" i="4"/>
  <c r="C8" i="4"/>
  <c r="C10" i="4"/>
  <c r="C11" i="4"/>
  <c r="C12" i="4"/>
  <c r="C14" i="4"/>
  <c r="C15" i="4"/>
  <c r="C16" i="4"/>
  <c r="C17" i="4"/>
  <c r="C18" i="4"/>
  <c r="C19" i="4"/>
  <c r="C20" i="4"/>
  <c r="C21" i="4"/>
  <c r="C23" i="4"/>
  <c r="C24" i="4"/>
  <c r="C27" i="4"/>
  <c r="C4" i="4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7" i="3"/>
  <c r="C29" i="3"/>
  <c r="C4" i="3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7" i="2"/>
  <c r="C29" i="2"/>
  <c r="C4" i="2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7" i="1"/>
  <c r="C29" i="1"/>
  <c r="B47" i="12" l="1"/>
  <c r="B40" i="11"/>
  <c r="B111" i="10"/>
  <c r="B114" i="9"/>
  <c r="B42" i="8"/>
  <c r="B42" i="7"/>
  <c r="B47" i="6"/>
  <c r="B48" i="5"/>
  <c r="B33" i="4"/>
  <c r="B33" i="3"/>
  <c r="B33" i="2"/>
  <c r="B33" i="1"/>
  <c r="B28" i="2" l="1"/>
  <c r="C28" i="2" s="1"/>
  <c r="B28" i="1"/>
  <c r="C28" i="1" s="1"/>
  <c r="C5" i="2"/>
  <c r="C9" i="8"/>
  <c r="C9" i="7"/>
  <c r="C16" i="5"/>
  <c r="C15" i="5"/>
  <c r="C14" i="6" l="1"/>
  <c r="C10" i="7"/>
  <c r="C37" i="7"/>
  <c r="C37" i="8"/>
  <c r="C10" i="8"/>
  <c r="C5" i="3" l="1"/>
  <c r="C5" i="4"/>
  <c r="C42" i="6"/>
  <c r="C15" i="6"/>
  <c r="C5" i="1"/>
  <c r="C3" i="3" l="1"/>
  <c r="B25" i="3"/>
  <c r="B28" i="3" s="1"/>
  <c r="C3" i="4"/>
  <c r="B25" i="4"/>
  <c r="B28" i="4" s="1"/>
  <c r="C25" i="3" l="1"/>
  <c r="C28" i="3"/>
  <c r="C25" i="4"/>
  <c r="C28" i="4"/>
</calcChain>
</file>

<file path=xl/sharedStrings.xml><?xml version="1.0" encoding="utf-8"?>
<sst xmlns="http://schemas.openxmlformats.org/spreadsheetml/2006/main" count="905" uniqueCount="177">
  <si>
    <t xml:space="preserve"> קופה 2001 חברה מנהלת אקדמאים   מספר אישור: סך התשלומים ששולמו בגין כל סוג של הוצאה ישירה לשנה המסתיימת ביום: 31/12/2022 נספח 1 </t>
  </si>
  <si>
    <t>תאור</t>
  </si>
  <si>
    <t>אלפי ש''ח</t>
  </si>
  <si>
    <t>שיעור אחזקה</t>
  </si>
  <si>
    <t>1. סה"כ עמלות קניה ומכירה</t>
  </si>
  <si>
    <t>א. סך עמלות קניה ומכירה לצדדים קשורים</t>
  </si>
  <si>
    <t>ב. סך עמלות קניה ומכירה לצדדים שאינם קשורים</t>
  </si>
  <si>
    <t>2. סה"כ עמלות קסטודיאן</t>
  </si>
  <si>
    <t>א. סך עמלות קסטודיאן לצדדים קשורים</t>
  </si>
  <si>
    <t>ב. סך עמלות קסטודיאן לצדדים שאינם קשורים</t>
  </si>
  <si>
    <t>3. סה"כ מהשקעות לא סחירות</t>
  </si>
  <si>
    <t>א. סך הוצאות הנובעות מהשקעה בני"ע לא סחירים שאינם לצורך מימון פרויקטים</t>
  </si>
  <si>
    <t>ב. סך הוצאות הנובעות ממימון פרויקטים לתשתיות</t>
  </si>
  <si>
    <t>ג. סך הוצאות הנובעות מהשקעה בזכויות מקרקעין</t>
  </si>
  <si>
    <t>4. סה"כ עמלות ניהול חיצוני</t>
  </si>
  <si>
    <t>א. סך תשלומים הנובעים מהשקעה בקרנות השקעה בישראל</t>
  </si>
  <si>
    <t>ב. סך תשלומים הנובעים מהשקעה בקרנות השקעה בחו"ל</t>
  </si>
  <si>
    <t>ג. סך תשלומים למנהלי תיקים ישראלים בגין השקעות בחו"ל</t>
  </si>
  <si>
    <t>ד. סך תשלומים למנהלי תיקים זרים</t>
  </si>
  <si>
    <t>ה. סך תשלומים בגין השקעה בקרנות סל ישראליות</t>
  </si>
  <si>
    <t>ו. סך תשלומים בגין השקעה בקרנות סל זרות</t>
  </si>
  <si>
    <t>ז. סך תשלומים בגין השקעה בקרנות נאמנות ישראליות</t>
  </si>
  <si>
    <t>ח. סך תשלומים בגין השקעה בקרנות נאמנות זרות</t>
  </si>
  <si>
    <t>5. סה"כ הוצאות אחרות</t>
  </si>
  <si>
    <t>א. סך הוצאות בעד ניהול תביעות</t>
  </si>
  <si>
    <t>ב. סך הוצאות בעד מתן משכנתאות</t>
  </si>
  <si>
    <t>6. סה"כ הכול הוצאות ישירות</t>
  </si>
  <si>
    <t>7. שיעור הוצאות ישירות</t>
  </si>
  <si>
    <t>א. שיעור סך הוצאות ישירות, במיגבלה %0.25 לפי התקנה</t>
  </si>
  <si>
    <t>ב. שיעור סך הוצאות ישירות מתוך יתרת נכסים ממוצעת (באחוזים)</t>
  </si>
  <si>
    <t>סך הכל נכסים לסוף שנה קודמת</t>
  </si>
  <si>
    <t xml:space="preserve"> קופה 2001 חברה מנהלת אקדמאים   מספר אישור: סך התשלומים ששולמו בגין כל סוג של הוצאה ישירה לשנה המסתיימת ביום: 31/12/2022 נספח 2 </t>
  </si>
  <si>
    <t>ברוקרז-עמלות קניה ומכירה בגין עסקאות בני"ע סחירים</t>
  </si>
  <si>
    <t>צדדים קשורים</t>
  </si>
  <si>
    <t>פרוט צדדים קשורים - ברוקרים</t>
  </si>
  <si>
    <t>סה"כ לצדדים קשורים</t>
  </si>
  <si>
    <t>צדדים שאינם קשורים</t>
  </si>
  <si>
    <t>בנק הפועלים</t>
  </si>
  <si>
    <t>סה"כ לצדדים שאינם קשורים</t>
  </si>
  <si>
    <t>סך עמלות ברוקרז</t>
  </si>
  <si>
    <t>עמלות קסטודיאן</t>
  </si>
  <si>
    <t>קסטודיאן א</t>
  </si>
  <si>
    <t>קסטודיאן ב</t>
  </si>
  <si>
    <t>אחרים</t>
  </si>
  <si>
    <t>סך עמלות קסטודיאן</t>
  </si>
  <si>
    <t>הוצאות הנובעת מהשקעה בני"ע לא סחירים או ממתן הלוואה</t>
  </si>
  <si>
    <t>סך הוצאות הנובעות מהשקעה בני"ע לא סחירים וממתן הלוואה</t>
  </si>
  <si>
    <t>הוצאה הנובעת מהשקעה בזכויות במקרקעין</t>
  </si>
  <si>
    <t>גוף/יחיד א</t>
  </si>
  <si>
    <t>גוף/יחיד ב</t>
  </si>
  <si>
    <t>סך הוצאות הנובעות מהשקעה בזכויות במקרקעין</t>
  </si>
  <si>
    <t>הוצאה הנובעת בעד ניהול תביעה או תובנה</t>
  </si>
  <si>
    <t>סך הוצאות הנובעות בעד ניהול תביעה או תובנה</t>
  </si>
  <si>
    <t>הוצאה הנובעת ממתן משכנתא</t>
  </si>
  <si>
    <t>סך הוצאות בעד מתן משכנתאות</t>
  </si>
  <si>
    <t>סך הכול עמלות והוצאות</t>
  </si>
  <si>
    <t xml:space="preserve"> קופה 2001 חברה מנהלת אקדמאים   מספר אישור: סך התשלומים ששולמו בגין כל סוג של הוצאה ישירה לשנה המסתיימת ביום: 31/12/2022 נספח 3 </t>
  </si>
  <si>
    <t>תשלום הנובע מהשקעה בקרנות השקעה בישראלים</t>
  </si>
  <si>
    <t>פרוט מהשקעות בקרנות השקעה בישראל</t>
  </si>
  <si>
    <t>סך תשלומים הנובעים מהשקעה בקרנות השקעה בישראלים</t>
  </si>
  <si>
    <t>תשלום הנובע מהשקעה בקרנות השקעה בחו"ל</t>
  </si>
  <si>
    <t>פרוט מהשקעות בקרנות השקעה בחו"ל</t>
  </si>
  <si>
    <t>סך תשלומים הנובעים מהשקעה בקרנות השקעה בחו"ל</t>
  </si>
  <si>
    <t>תשלום למנהל תיקים ישראלי</t>
  </si>
  <si>
    <t>סך תשלומים למנהלי תיקים ישראליים</t>
  </si>
  <si>
    <t>תשלום למנהל תיקים זר</t>
  </si>
  <si>
    <t>סך תשלומים למנהלי תיקים זרים</t>
  </si>
  <si>
    <t>תשלום בגין השקעה בקרנות נאמנות</t>
  </si>
  <si>
    <t>קרן נאמנות ישראלים</t>
  </si>
  <si>
    <t>מגדל קרנות נאמנות בע"מ</t>
  </si>
  <si>
    <t>הראל ניהול קרנות נאמנות ב</t>
  </si>
  <si>
    <t>פסגות קרנות נאמנות בע"מ</t>
  </si>
  <si>
    <t>סה"כ קרן נאמנות ישראלים</t>
  </si>
  <si>
    <t>קרן חוץ</t>
  </si>
  <si>
    <t>קרנות השקעה</t>
  </si>
  <si>
    <t>INVESCO ZODIAC FUNDS - IN</t>
  </si>
  <si>
    <t>L1 CAPITAL INTERNATIONAL</t>
  </si>
  <si>
    <t>SCHRODER ISF GREATER CHIN</t>
  </si>
  <si>
    <t>CREDIT SUISSE NOVA LUX GL</t>
  </si>
  <si>
    <t>סה"כ קרנות נאמנות חוץ</t>
  </si>
  <si>
    <t>סך תשלומים בגין השקעה בקרנות נאמנות</t>
  </si>
  <si>
    <t>תשלום בגין השקעה בקרנות סל</t>
  </si>
  <si>
    <t>תעודות סל ישראלים</t>
  </si>
  <si>
    <t>קסם תעודות סל ומוצרי מדדי</t>
  </si>
  <si>
    <t>מור ניהול קרנות נאמנות</t>
  </si>
  <si>
    <t>מיטב קרנות נאמנות בע"מ</t>
  </si>
  <si>
    <t>הראל קרנות נאמנות בע"מ</t>
  </si>
  <si>
    <t>קסם קרנות נאמנות בע"מ</t>
  </si>
  <si>
    <t>הראל סל בע"מ</t>
  </si>
  <si>
    <t>סה"כ תעודות סל ישראלים</t>
  </si>
  <si>
    <t>תעודות סל זרה</t>
  </si>
  <si>
    <t>SPDR S&amp;P U.S. ENERGY SELE</t>
  </si>
  <si>
    <t>ISHARES CORE EURO STOXX 5</t>
  </si>
  <si>
    <t>LYXOR STOXX EUROPE 600 BA</t>
  </si>
  <si>
    <t>Deka MDAX UCITS ETF</t>
  </si>
  <si>
    <t>TECHNOLOGY SELECT SECTOR</t>
  </si>
  <si>
    <t>ISHARES MSCI SOUTH KOREA</t>
  </si>
  <si>
    <t>LYXOR MSCI EMERGING MARKE</t>
  </si>
  <si>
    <t>CONSUMER DISCRETIONARY SE</t>
  </si>
  <si>
    <t>ENERGY SELECT SECTOR SPDR</t>
  </si>
  <si>
    <t>INDUSTRIAL SELECT SECTOR</t>
  </si>
  <si>
    <t>ISHARES CORE US REIT ETF</t>
  </si>
  <si>
    <t>SPDR S&amp;P HOMEBUILDERS ETF</t>
  </si>
  <si>
    <t>ISHARES MSCI EMERGING MAR</t>
  </si>
  <si>
    <t>MIRAE ASSET SECURITIES CO</t>
  </si>
  <si>
    <t>ISHARES CORE S&amp;P 500 ETF</t>
  </si>
  <si>
    <t>INVESCO KBW BANK ETF</t>
  </si>
  <si>
    <t>INVESCO QQQ TRUST SERIES</t>
  </si>
  <si>
    <t>COMMUNICATION SERVICES SE</t>
  </si>
  <si>
    <t>KRANESHARES CSI CHINA INT</t>
  </si>
  <si>
    <t>VANGUARD FTSE 250 UCITS E</t>
  </si>
  <si>
    <t>INVESCO SOLAR ETF</t>
  </si>
  <si>
    <t>LYXOR EURO STOXX BANKS DR</t>
  </si>
  <si>
    <t>GLOBAL X CYBERSECURITY ET</t>
  </si>
  <si>
    <t>LYXOR S&amp;P 500 UCITS ETF</t>
  </si>
  <si>
    <t>ISHARES CORE NIKKEI 225 E</t>
  </si>
  <si>
    <t>ISHARES CORE DAX UCITS ET</t>
  </si>
  <si>
    <t>ISHARES STOXX EUROPE 600</t>
  </si>
  <si>
    <t>LYXOR MSCI CHINA UCITS ET</t>
  </si>
  <si>
    <t>ISHARES GLOBAL CLEAN ENER</t>
  </si>
  <si>
    <t>SPDR S&amp;P METALS &amp; MINING</t>
  </si>
  <si>
    <t>SPDR PORTFOLIO S&amp;P 500 ET</t>
  </si>
  <si>
    <t>VANGUARD S&amp;P 500 ETF</t>
  </si>
  <si>
    <t>ISHARES SEMICONDUCTOR ETF</t>
  </si>
  <si>
    <t>ISHARES MSCI BRAZIL ETF</t>
  </si>
  <si>
    <t>VANGUARD RUSSELL 2000 ETF</t>
  </si>
  <si>
    <t>VANGUARD FTSE EMERGING MA</t>
  </si>
  <si>
    <t>ISHARES U.S. HOME CONSTRU</t>
  </si>
  <si>
    <t>ISHARES MSCI ALL COUNTRY</t>
  </si>
  <si>
    <t>ISHARES MSCI CHINA ETF</t>
  </si>
  <si>
    <t>UBS LUX FUND SOLUTIONS -</t>
  </si>
  <si>
    <t>LYXOR STOXX EUROPE 600 OI</t>
  </si>
  <si>
    <t>FIRST TRUST CLOUD COMPUTI</t>
  </si>
  <si>
    <t>SPDR MSCI EUROPE ENERGY U</t>
  </si>
  <si>
    <t>SPDR MSCI EUROPE HEALTH C</t>
  </si>
  <si>
    <t>סה"כ תעודות סל זרות</t>
  </si>
  <si>
    <t>סך תשלומים בגין השקעה בתעודות סל</t>
  </si>
  <si>
    <t>סך הכול עמלות ניהול חיצוני</t>
  </si>
  <si>
    <t xml:space="preserve"> קופה 1127 קרן אקדמאים מ.כללי   מספר אישור: 288 סך התשלומים ששולמו בגין כל סוג של הוצאה ישירה לשנה המסתיימת ביום: 31/12/2022 נספח 1 </t>
  </si>
  <si>
    <t xml:space="preserve"> קופה 1127 קרן אקדמאים מ.כללי   מספר אישור: 288 סך התשלומים ששולמו בגין כל סוג של הוצאה ישירה לשנה המסתיימת ביום: 31/12/2022 נספח 2 </t>
  </si>
  <si>
    <t xml:space="preserve"> קופה 1127 קרן אקדמאים מ.כללי   מספר אישור: 288 סך התשלומים ששולמו בגין כל סוג של הוצאה ישירה לשנה המסתיימת ביום: 31/12/2022 נספח 3 </t>
  </si>
  <si>
    <t xml:space="preserve"> קופה 1761 ק.אקדמאים מ.מניות   מספר אישור: 1452 סך התשלומים ששולמו בגין כל סוג של הוצאה ישירה לשנה המסתיימת ביום: 31/12/2022 נספח 3 </t>
  </si>
  <si>
    <t>פרוט קרנות נאמנות חו"ל</t>
  </si>
  <si>
    <t>פרוט תעודות סל ישראלי</t>
  </si>
  <si>
    <t xml:space="preserve"> קופה 1761 ק.אקדמאים מ.מניות   מספר אישור: 1452 סך התשלומים ששולמו בגין כל סוג של הוצאה ישירה לשנה המסתיימת ביום: 31/12/2022 נספח 2 </t>
  </si>
  <si>
    <t xml:space="preserve"> קופה 1761 ק.אקדמאים מ.מניות   מספר אישור: 1452 סך התשלומים ששולמו בגין כל סוג של הוצאה ישירה לשנה המסתיימת ביום: 31/12/2022 נספח 1 </t>
  </si>
  <si>
    <t xml:space="preserve"> קופה 1762 ק. אקדמאים מ.אג"ח   מספר אישור: 1451 סך התשלומים ששולמו בגין כל סוג של הוצאה ישירה לשנה המסתיימת ביום: 31/12/2022 נספח 1 </t>
  </si>
  <si>
    <t xml:space="preserve"> קופה 1762 ק. אקדמאים מ.אג"ח   מספר אישור: 1451 סך התשלומים ששולמו בגין כל סוג של הוצאה ישירה לשנה המסתיימת ביום: 31/12/2022 נספח 2 </t>
  </si>
  <si>
    <t xml:space="preserve"> קופה 1762 ק. אקדמאים מ.אג"ח   מספר אישור: 1451 סך התשלומים ששולמו בגין כל סוג של הוצאה ישירה לשנה המסתיימת ביום: 31/12/2022 נספח 3 </t>
  </si>
  <si>
    <t>פרוט קרנות נאמנות ישראלי</t>
  </si>
  <si>
    <t>פרוט תעודות סל חו"ל</t>
  </si>
  <si>
    <t>סך הכל נכסים לסוף תקופה</t>
  </si>
  <si>
    <t>יתרת נכסים ממוצעת לסוף תקופה</t>
  </si>
  <si>
    <t xml:space="preserve">נוקד קפיטל </t>
  </si>
  <si>
    <t>אלפא הזדמנויות</t>
  </si>
  <si>
    <t>אלקטרה נדלן 2</t>
  </si>
  <si>
    <t>יסודות נדל"ן ג</t>
  </si>
  <si>
    <t>נוקד אופורטיוניטי (ישראל)</t>
  </si>
  <si>
    <t>תשתיות ישראל 4</t>
  </si>
  <si>
    <t>Viola Credit VI</t>
  </si>
  <si>
    <t>המילטון קו אינווסט IV</t>
  </si>
  <si>
    <t>LLCP  VI</t>
  </si>
  <si>
    <t>המילטון 2018</t>
  </si>
  <si>
    <t>VESTAR  VII-A</t>
  </si>
  <si>
    <t xml:space="preserve">פורמה </t>
  </si>
  <si>
    <t>המילטון 2020</t>
  </si>
  <si>
    <t>HarbourVest 2018</t>
  </si>
  <si>
    <t>IBI PILLAR</t>
  </si>
  <si>
    <t>הפניקס חוב נדלן KYC</t>
  </si>
  <si>
    <t>אי.בי.אי</t>
  </si>
  <si>
    <t>KNIGHT US DMA</t>
  </si>
  <si>
    <t>מיטב ד"ש</t>
  </si>
  <si>
    <t>לידר ד"ש</t>
  </si>
  <si>
    <t>אקסלנס נשואה</t>
  </si>
  <si>
    <t>פסגות אופק</t>
  </si>
  <si>
    <t>תא ריק</t>
  </si>
  <si>
    <t>סוף מסמך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</si>
</sst>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64" formatCode="_ * #,##0_ ;_ * \-#,##0_ ;_ * &quot;-&quot;??_ ;_ @_ "/>
    <numFmt numFmtId="165" formatCode="0.0000%"/>
    <numFmt numFmtId="166" formatCode="_ * #,##0.0_ ;_ * \-#,##0.0_ ;_ * &quot;-&quot;??_ ;_ @_ "/>
  </numFmts>
  <fonts count="14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b/>
      <sz val="11"/>
      <color theme="1"/>
      <name val="Arial"/>
      <family val="2"/>
      <scheme val="minor"/>
    </font>
    <font>
      <b/>
      <sz val="11"/>
      <name val="Arial"/>
      <family val="2"/>
      <charset val="177"/>
      <scheme val="minor"/>
    </font>
    <font>
      <sz val="11"/>
      <color theme="1"/>
      <name val="Arial"/>
      <family val="2"/>
      <scheme val="minor"/>
    </font>
    <font>
      <sz val="11"/>
      <name val="Arial"/>
      <family val="2"/>
      <scheme val="minor"/>
    </font>
    <font>
      <b/>
      <sz val="11"/>
      <name val="Arial"/>
      <family val="2"/>
      <scheme val="minor"/>
    </font>
    <font>
      <b/>
      <sz val="15"/>
      <color theme="3"/>
      <name val="Arial"/>
      <family val="2"/>
      <charset val="177"/>
      <scheme val="minor"/>
    </font>
    <font>
      <b/>
      <sz val="13"/>
      <color theme="3"/>
      <name val="Arial"/>
      <family val="2"/>
      <charset val="177"/>
      <scheme val="minor"/>
    </font>
    <font>
      <b/>
      <sz val="11"/>
      <color theme="3"/>
      <name val="Arial"/>
      <family val="2"/>
      <charset val="177"/>
      <scheme val="minor"/>
    </font>
    <font>
      <b/>
      <sz val="11"/>
      <color theme="1"/>
      <name val="Arial"/>
      <family val="2"/>
      <charset val="177"/>
      <scheme val="minor"/>
    </font>
    <font>
      <sz val="11"/>
      <color theme="0"/>
      <name val="Arial"/>
      <family val="2"/>
      <charset val="177"/>
      <scheme val="minor"/>
    </font>
    <font>
      <sz val="11"/>
      <color theme="0"/>
      <name val="Arial"/>
      <family val="2"/>
      <scheme val="minor"/>
    </font>
    <font>
      <b/>
      <sz val="11"/>
      <color theme="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1" applyNumberFormat="0" applyFill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</cellStyleXfs>
  <cellXfs count="89">
    <xf numFmtId="0" fontId="0" fillId="0" borderId="0" xfId="0"/>
    <xf numFmtId="0" fontId="0" fillId="0" borderId="0" xfId="0" applyAlignment="1">
      <alignment readingOrder="2"/>
    </xf>
    <xf numFmtId="0" fontId="2" fillId="0" borderId="0" xfId="0" applyFont="1" applyAlignment="1">
      <alignment horizontal="right" readingOrder="2"/>
    </xf>
    <xf numFmtId="4" fontId="2" fillId="0" borderId="0" xfId="0" applyNumberFormat="1" applyFont="1" applyAlignment="1">
      <alignment readingOrder="2"/>
    </xf>
    <xf numFmtId="0" fontId="2" fillId="0" borderId="0" xfId="0" applyFont="1"/>
    <xf numFmtId="0" fontId="2" fillId="0" borderId="0" xfId="0" applyFont="1" applyAlignment="1">
      <alignment horizontal="right"/>
    </xf>
    <xf numFmtId="0" fontId="0" fillId="0" borderId="0" xfId="0" applyAlignment="1">
      <alignment horizontal="right"/>
    </xf>
    <xf numFmtId="2" fontId="0" fillId="0" borderId="0" xfId="0" applyNumberFormat="1"/>
    <xf numFmtId="2" fontId="2" fillId="0" borderId="0" xfId="0" applyNumberFormat="1" applyFont="1"/>
    <xf numFmtId="164" fontId="2" fillId="0" borderId="0" xfId="1" applyNumberFormat="1" applyFont="1" applyAlignment="1">
      <alignment readingOrder="2"/>
    </xf>
    <xf numFmtId="0" fontId="3" fillId="0" borderId="0" xfId="0" applyFont="1" applyAlignment="1">
      <alignment horizontal="right" readingOrder="2"/>
    </xf>
    <xf numFmtId="4" fontId="2" fillId="0" borderId="0" xfId="0" applyNumberFormat="1" applyFont="1" applyAlignment="1">
      <alignment horizontal="right" vertical="center" readingOrder="2"/>
    </xf>
    <xf numFmtId="164" fontId="2" fillId="0" borderId="0" xfId="1" applyNumberFormat="1" applyFont="1" applyAlignment="1"/>
    <xf numFmtId="164" fontId="0" fillId="0" borderId="0" xfId="1" applyNumberFormat="1" applyFont="1" applyAlignment="1"/>
    <xf numFmtId="43" fontId="2" fillId="0" borderId="0" xfId="1" applyFont="1" applyAlignment="1"/>
    <xf numFmtId="43" fontId="0" fillId="0" borderId="0" xfId="1" applyFont="1" applyAlignment="1"/>
    <xf numFmtId="43" fontId="2" fillId="0" borderId="0" xfId="1" applyFont="1" applyAlignment="1">
      <alignment readingOrder="2"/>
    </xf>
    <xf numFmtId="165" fontId="2" fillId="0" borderId="0" xfId="2" applyNumberFormat="1" applyFont="1" applyAlignment="1">
      <alignment readingOrder="2"/>
    </xf>
    <xf numFmtId="165" fontId="0" fillId="0" borderId="0" xfId="2" applyNumberFormat="1" applyFont="1" applyAlignment="1"/>
    <xf numFmtId="0" fontId="5" fillId="0" borderId="0" xfId="0" applyFont="1" applyAlignment="1">
      <alignment horizontal="right"/>
    </xf>
    <xf numFmtId="43" fontId="4" fillId="0" borderId="0" xfId="1" applyFont="1" applyAlignment="1"/>
    <xf numFmtId="165" fontId="2" fillId="0" borderId="0" xfId="2" applyNumberFormat="1" applyFont="1" applyAlignment="1"/>
    <xf numFmtId="166" fontId="0" fillId="0" borderId="0" xfId="1" applyNumberFormat="1" applyFont="1" applyAlignment="1"/>
    <xf numFmtId="166" fontId="2" fillId="0" borderId="0" xfId="1" applyNumberFormat="1" applyFont="1" applyAlignment="1"/>
    <xf numFmtId="165" fontId="4" fillId="0" borderId="0" xfId="2" applyNumberFormat="1" applyFont="1" applyAlignment="1"/>
    <xf numFmtId="43" fontId="5" fillId="0" borderId="0" xfId="1" applyFont="1" applyFill="1"/>
    <xf numFmtId="43" fontId="2" fillId="0" borderId="0" xfId="0" applyNumberFormat="1" applyFont="1"/>
    <xf numFmtId="43" fontId="4" fillId="0" borderId="0" xfId="1" applyFont="1" applyFill="1" applyAlignment="1"/>
    <xf numFmtId="165" fontId="2" fillId="0" borderId="0" xfId="2" applyNumberFormat="1" applyFont="1" applyFill="1" applyAlignment="1"/>
    <xf numFmtId="165" fontId="4" fillId="0" borderId="0" xfId="2" applyNumberFormat="1" applyFont="1" applyFill="1" applyAlignment="1"/>
    <xf numFmtId="164" fontId="4" fillId="0" borderId="0" xfId="1" applyNumberFormat="1" applyFont="1" applyAlignment="1"/>
    <xf numFmtId="43" fontId="0" fillId="0" borderId="0" xfId="0" applyNumberFormat="1"/>
    <xf numFmtId="43" fontId="2" fillId="0" borderId="0" xfId="0" applyNumberFormat="1" applyFont="1" applyAlignment="1">
      <alignment horizontal="right" vertical="center" readingOrder="2"/>
    </xf>
    <xf numFmtId="165" fontId="2" fillId="0" borderId="0" xfId="2" applyNumberFormat="1" applyFont="1" applyFill="1" applyAlignment="1">
      <alignment readingOrder="2"/>
    </xf>
    <xf numFmtId="43" fontId="2" fillId="0" borderId="0" xfId="1" applyFont="1" applyFill="1" applyAlignment="1">
      <alignment horizontal="right" vertical="center" readingOrder="2"/>
    </xf>
    <xf numFmtId="43" fontId="2" fillId="0" borderId="0" xfId="0" applyNumberFormat="1" applyFont="1" applyAlignment="1">
      <alignment readingOrder="2"/>
    </xf>
    <xf numFmtId="43" fontId="2" fillId="0" borderId="0" xfId="1" applyFont="1" applyFill="1" applyAlignment="1">
      <alignment readingOrder="2"/>
    </xf>
    <xf numFmtId="43" fontId="0" fillId="0" borderId="0" xfId="1" applyFont="1" applyFill="1" applyAlignment="1">
      <alignment readingOrder="2"/>
    </xf>
    <xf numFmtId="164" fontId="6" fillId="0" borderId="0" xfId="1" applyNumberFormat="1" applyFont="1" applyAlignment="1">
      <alignment readingOrder="2"/>
    </xf>
    <xf numFmtId="0" fontId="3" fillId="0" borderId="0" xfId="0" applyFont="1" applyAlignment="1">
      <alignment horizontal="right" vertical="top" readingOrder="2"/>
    </xf>
    <xf numFmtId="164" fontId="6" fillId="0" borderId="0" xfId="1" applyNumberFormat="1" applyFont="1" applyAlignment="1">
      <alignment vertical="top" readingOrder="2"/>
    </xf>
    <xf numFmtId="0" fontId="0" fillId="0" borderId="0" xfId="0" applyAlignment="1">
      <alignment vertical="top"/>
    </xf>
    <xf numFmtId="0" fontId="2" fillId="0" borderId="0" xfId="0" applyFont="1" applyAlignment="1">
      <alignment horizontal="right" vertical="top" readingOrder="2"/>
    </xf>
    <xf numFmtId="164" fontId="2" fillId="0" borderId="0" xfId="1" applyNumberFormat="1" applyFont="1" applyAlignment="1">
      <alignment vertical="top" readingOrder="2"/>
    </xf>
    <xf numFmtId="165" fontId="2" fillId="0" borderId="0" xfId="2" applyNumberFormat="1" applyFont="1" applyFill="1" applyAlignment="1">
      <alignment vertical="top" readingOrder="2"/>
    </xf>
    <xf numFmtId="0" fontId="0" fillId="0" borderId="0" xfId="0" applyAlignment="1">
      <alignment vertical="top" readingOrder="2"/>
    </xf>
    <xf numFmtId="4" fontId="2" fillId="0" borderId="0" xfId="0" applyNumberFormat="1" applyFont="1" applyAlignment="1">
      <alignment vertical="top" readingOrder="2"/>
    </xf>
    <xf numFmtId="165" fontId="2" fillId="0" borderId="0" xfId="2" applyNumberFormat="1" applyFont="1" applyAlignment="1">
      <alignment vertical="top" readingOrder="2"/>
    </xf>
    <xf numFmtId="4" fontId="2" fillId="0" borderId="0" xfId="0" applyNumberFormat="1" applyFont="1" applyAlignment="1">
      <alignment horizontal="right" vertical="top" readingOrder="2"/>
    </xf>
    <xf numFmtId="0" fontId="2" fillId="0" borderId="0" xfId="0" applyFont="1" applyAlignment="1">
      <alignment horizontal="right" vertical="top"/>
    </xf>
    <xf numFmtId="164" fontId="2" fillId="0" borderId="0" xfId="1" applyNumberFormat="1" applyFont="1" applyAlignment="1">
      <alignment vertical="top"/>
    </xf>
    <xf numFmtId="165" fontId="4" fillId="0" borderId="0" xfId="2" applyNumberFormat="1" applyFont="1" applyAlignment="1">
      <alignment vertical="top"/>
    </xf>
    <xf numFmtId="43" fontId="13" fillId="0" borderId="0" xfId="1" applyFont="1" applyAlignment="1">
      <alignment readingOrder="2"/>
    </xf>
    <xf numFmtId="165" fontId="13" fillId="0" borderId="0" xfId="2" applyNumberFormat="1" applyFont="1" applyAlignment="1">
      <alignment readingOrder="2"/>
    </xf>
    <xf numFmtId="0" fontId="11" fillId="0" borderId="0" xfId="0" applyFont="1" applyAlignment="1">
      <alignment readingOrder="2"/>
    </xf>
    <xf numFmtId="164" fontId="12" fillId="0" borderId="0" xfId="1" applyNumberFormat="1" applyFont="1" applyAlignment="1">
      <alignment readingOrder="2"/>
    </xf>
    <xf numFmtId="4" fontId="11" fillId="0" borderId="0" xfId="0" applyNumberFormat="1" applyFont="1" applyAlignment="1">
      <alignment vertical="top" readingOrder="2"/>
    </xf>
    <xf numFmtId="43" fontId="13" fillId="0" borderId="0" xfId="0" applyNumberFormat="1" applyFont="1" applyAlignment="1">
      <alignment readingOrder="2"/>
    </xf>
    <xf numFmtId="0" fontId="11" fillId="0" borderId="0" xfId="0" applyFont="1" applyAlignment="1">
      <alignment vertical="top" readingOrder="2"/>
    </xf>
    <xf numFmtId="164" fontId="11" fillId="0" borderId="0" xfId="1" applyNumberFormat="1" applyFont="1" applyAlignment="1">
      <alignment vertical="top" readingOrder="2"/>
    </xf>
    <xf numFmtId="164" fontId="11" fillId="0" borderId="0" xfId="1" applyNumberFormat="1" applyFont="1" applyAlignment="1">
      <alignment readingOrder="2"/>
    </xf>
    <xf numFmtId="43" fontId="13" fillId="0" borderId="0" xfId="1" applyFont="1" applyAlignment="1">
      <alignment horizontal="right" vertical="center" readingOrder="2"/>
    </xf>
    <xf numFmtId="165" fontId="13" fillId="0" borderId="0" xfId="2" applyNumberFormat="1" applyFont="1" applyFill="1" applyAlignment="1">
      <alignment readingOrder="2"/>
    </xf>
    <xf numFmtId="0" fontId="11" fillId="0" borderId="0" xfId="0" applyFont="1" applyAlignment="1">
      <alignment horizontal="right" vertical="center" readingOrder="2"/>
    </xf>
    <xf numFmtId="0" fontId="11" fillId="0" borderId="0" xfId="0" applyFont="1"/>
    <xf numFmtId="165" fontId="11" fillId="0" borderId="0" xfId="2" applyNumberFormat="1" applyFont="1" applyAlignment="1"/>
    <xf numFmtId="164" fontId="11" fillId="0" borderId="0" xfId="1" applyNumberFormat="1" applyFont="1" applyAlignment="1"/>
    <xf numFmtId="0" fontId="11" fillId="0" borderId="0" xfId="0" applyFont="1" applyAlignment="1">
      <alignment vertical="top"/>
    </xf>
    <xf numFmtId="43" fontId="11" fillId="0" borderId="0" xfId="1" applyFont="1" applyAlignment="1"/>
    <xf numFmtId="43" fontId="11" fillId="0" borderId="0" xfId="1" applyFont="1" applyAlignment="1">
      <alignment readingOrder="2"/>
    </xf>
    <xf numFmtId="43" fontId="2" fillId="0" borderId="0" xfId="1" applyFont="1" applyAlignment="1">
      <alignment vertical="top"/>
    </xf>
    <xf numFmtId="165" fontId="2" fillId="0" borderId="0" xfId="2" applyNumberFormat="1" applyFont="1" applyAlignment="1">
      <alignment vertical="top"/>
    </xf>
    <xf numFmtId="43" fontId="2" fillId="0" borderId="0" xfId="1" applyFont="1" applyAlignment="1">
      <alignment vertical="top" readingOrder="2"/>
    </xf>
    <xf numFmtId="165" fontId="0" fillId="0" borderId="0" xfId="2" applyNumberFormat="1" applyFont="1" applyAlignment="1">
      <alignment vertical="top"/>
    </xf>
    <xf numFmtId="2" fontId="11" fillId="0" borderId="0" xfId="0" applyNumberFormat="1" applyFont="1"/>
    <xf numFmtId="2" fontId="11" fillId="0" borderId="0" xfId="1" applyNumberFormat="1" applyFont="1" applyAlignment="1"/>
    <xf numFmtId="166" fontId="11" fillId="0" borderId="0" xfId="1" applyNumberFormat="1" applyFont="1" applyAlignment="1"/>
    <xf numFmtId="0" fontId="13" fillId="0" borderId="0" xfId="0" applyFont="1" applyAlignment="1">
      <alignment readingOrder="2"/>
    </xf>
    <xf numFmtId="43" fontId="13" fillId="0" borderId="0" xfId="1" applyFont="1" applyAlignment="1"/>
    <xf numFmtId="0" fontId="10" fillId="0" borderId="0" xfId="4" applyFont="1" applyBorder="1" applyAlignment="1">
      <alignment horizontal="right"/>
    </xf>
    <xf numFmtId="0" fontId="4" fillId="0" borderId="0" xfId="0" applyFont="1" applyBorder="1" applyAlignment="1">
      <alignment horizontal="right"/>
    </xf>
    <xf numFmtId="0" fontId="10" fillId="0" borderId="0" xfId="5" applyFont="1" applyBorder="1" applyAlignment="1">
      <alignment horizontal="right"/>
    </xf>
    <xf numFmtId="0" fontId="10" fillId="0" borderId="0" xfId="3" applyFont="1" applyBorder="1" applyAlignment="1">
      <alignment horizontal="right" readingOrder="2"/>
    </xf>
    <xf numFmtId="0" fontId="12" fillId="0" borderId="0" xfId="0" applyFont="1" applyAlignment="1">
      <alignment horizontal="center" readingOrder="2"/>
    </xf>
    <xf numFmtId="0" fontId="0" fillId="0" borderId="0" xfId="0" applyAlignment="1">
      <alignment horizontal="center" readingOrder="2"/>
    </xf>
    <xf numFmtId="0" fontId="10" fillId="0" borderId="0" xfId="3" applyFont="1" applyBorder="1" applyAlignment="1">
      <alignment horizontal="center" readingOrder="2"/>
    </xf>
    <xf numFmtId="0" fontId="10" fillId="0" borderId="0" xfId="3" applyFont="1" applyBorder="1" applyAlignment="1">
      <alignment horizontal="right"/>
    </xf>
    <xf numFmtId="0" fontId="12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6">
    <cellStyle name="Comma" xfId="1" builtinId="3"/>
    <cellStyle name="Normal" xfId="0" builtinId="0"/>
    <cellStyle name="Percent" xfId="2" builtinId="5"/>
    <cellStyle name="כותרת 1" xfId="3" builtinId="16"/>
    <cellStyle name="כותרת 2" xfId="4" builtinId="17"/>
    <cellStyle name="כותרת 3" xfId="5" builtinId="18"/>
  </cellStyles>
  <dxfs count="23">
    <dxf>
      <alignment horizontal="general" vertical="bottom" textRotation="0" wrapText="0" indent="0" justifyLastLine="0" shrinkToFit="0" readingOrder="2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2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4" formatCode="#,##0.00"/>
      <alignment horizontal="general" vertical="bottom" textRotation="0" wrapText="0" indent="0" justifyLastLine="0" shrinkToFit="0" readingOrder="2"/>
    </dxf>
    <dxf>
      <alignment horizontal="general" vertical="bottom" textRotation="0" wrapText="0" indent="0" justifyLastLine="0" shrinkToFit="0" readingOrder="2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alignment horizontal="general" vertical="bottom" textRotation="0" wrapText="0" indent="0" justifyLastLine="0" shrinkToFit="0" readingOrder="2"/>
    </dxf>
    <dxf>
      <alignment horizontal="general" vertical="bottom" textRotation="0" wrapText="0" indent="0" justifyLastLine="0" shrinkToFit="0" readingOrder="2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4" formatCode="#,##0.00"/>
      <alignment horizontal="general" vertical="bottom" textRotation="0" wrapText="0" indent="0" justifyLastLine="0" shrinkToFit="0" readingOrder="2"/>
    </dxf>
    <dxf>
      <alignment horizontal="general" vertical="bottom" textRotation="0" wrapText="0" indent="0" justifyLastLine="0" shrinkToFit="0" readingOrder="2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4" formatCode="#,##0.00"/>
      <alignment horizontal="general" vertical="bottom" textRotation="0" wrapText="0" indent="0" justifyLastLine="0" shrinkToFit="0" readingOrder="2"/>
    </dxf>
    <dxf>
      <alignment horizontal="general" vertical="bottom" textRotation="0" wrapText="0" indent="0" justifyLastLine="0" shrinkToFit="0" readingOrder="2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64" formatCode="_ * #,##0_ ;_ * \-#,##0_ ;_ * &quot;-&quot;??_ ;_ @_ "/>
      <alignment horizontal="general" vertical="bottom" textRotation="0" wrapText="0" indent="0" justifyLastLine="0" shrinkToFit="0" readingOrder="2"/>
    </dxf>
    <dxf>
      <alignment horizontal="general" vertical="bottom" textRotation="0" wrapText="0" indent="0" justifyLastLine="0" shrinkToFit="0" readingOrder="2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4" formatCode="#,##0.00"/>
      <alignment horizontal="right" vertical="center" textRotation="0" wrapText="0" indent="0" justifyLastLine="0" shrinkToFit="0" readingOrder="2"/>
    </dxf>
    <dxf>
      <alignment horizontal="general" vertical="bottom" textRotation="0" wrapText="0" indent="0" justifyLastLine="0" shrinkToFit="0" readingOrder="2"/>
    </dxf>
    <dxf>
      <alignment horizontal="general" vertical="bottom" textRotation="0" wrapText="0" indent="0" justifyLastLine="0" shrinkToFit="0" readingOrder="2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4" formatCode="#,##0.00"/>
      <alignment horizontal="general" vertical="bottom" textRotation="0" wrapText="0" indent="0" justifyLastLine="0" shrinkToFit="0" readingOrder="2"/>
    </dxf>
    <dxf>
      <alignment horizontal="general" vertical="bottom" textRotation="0" wrapText="0" indent="0" justifyLastLine="0" shrinkToFit="0" readingOrder="2"/>
    </dxf>
    <dxf>
      <alignment horizontal="general" vertical="bottom" textRotation="0" wrapText="0" indent="0" justifyLastLine="0" shrinkToFit="0" readingOrder="2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64" formatCode="_ * #,##0_ ;_ * \-#,##0_ ;_ * &quot;-&quot;??_ ;_ @_ "/>
      <alignment horizontal="general" vertical="bottom" textRotation="0" wrapText="0" indent="0" justifyLastLine="0" shrinkToFit="0" readingOrder="2"/>
    </dxf>
    <dxf>
      <alignment horizontal="general" vertical="bottom" textRotation="0" wrapText="0" indent="0" justifyLastLine="0" shrinkToFit="0" readingOrder="2"/>
    </dxf>
    <dxf>
      <alignment horizontal="general" vertical="bottom" textRotation="0" wrapText="0" indent="0" justifyLastLine="0" shrinkToFit="0" readingOrder="2"/>
    </dxf>
    <dxf>
      <alignment horizontal="general" vertical="bottom" textRotation="0" wrapText="0" indent="0" justifyLastLine="0" shrinkToFit="0" readingOrder="2"/>
    </dxf>
  </dxfs>
  <tableStyles count="0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228600</xdr:colOff>
      <xdr:row>0</xdr:row>
      <xdr:rowOff>19050</xdr:rowOff>
    </xdr:from>
    <xdr:to>
      <xdr:col>6</xdr:col>
      <xdr:colOff>661417</xdr:colOff>
      <xdr:row>2</xdr:row>
      <xdr:rowOff>81916</xdr:rowOff>
    </xdr:to>
    <xdr:pic>
      <xdr:nvPicPr>
        <xdr:cNvPr id="3" name="תמונה 2" descr="מסמך נגיש">
          <a:extLst>
            <a:ext uri="{FF2B5EF4-FFF2-40B4-BE49-F238E27FC236}">
              <a16:creationId xmlns:a16="http://schemas.microsoft.com/office/drawing/2014/main" id="{8F420D7E-BCC9-8366-A192-00EC4F0DE6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00804658" y="19050"/>
          <a:ext cx="432817" cy="434341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808FD59-137A-4AB0-8CEC-7BC7E2D0A6A3}" name="טבלה1" displayName="טבלה1" ref="A2:C33" totalsRowShown="0" headerRowDxfId="22">
  <autoFilter ref="A2:C33" xr:uid="{8808FD59-137A-4AB0-8CEC-7BC7E2D0A6A3}"/>
  <tableColumns count="3">
    <tableColumn id="1" xr3:uid="{494B114F-EC4F-4AAF-A163-763970039F84}" name="תאור"/>
    <tableColumn id="2" xr3:uid="{094D41B6-DC73-4382-9D75-ECE3C6A5E932}" name="אלפי ש''ח"/>
    <tableColumn id="3" xr3:uid="{F1C724C8-5360-4BC1-B85F-E8D529469223}" name="שיעור אחזקה" dataDxfId="21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סך התשלומים ששולמו"/>
    </ext>
  </extLst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24110647-F17E-45C6-AAC4-B2D2B4AD1A80}" name="טבלה10" displayName="טבלה10" ref="A2:C111" totalsRowShown="0">
  <autoFilter ref="A2:C111" xr:uid="{24110647-F17E-45C6-AAC4-B2D2B4AD1A80}"/>
  <tableColumns count="3">
    <tableColumn id="1" xr3:uid="{203B966C-A10A-453C-A1B6-D1A1E13C3FC9}" name="תאור"/>
    <tableColumn id="2" xr3:uid="{45AFE062-893A-4444-9063-FC9EA96A3150}" name="אלפי ש''ח" dataDxfId="5" dataCellStyle="Comma"/>
    <tableColumn id="3" xr3:uid="{5B7FBC0D-97DD-4918-9307-92BD55B0CD52}" name="שיעור אחזקה" dataDxfId="4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עמלות ניהול חיצוני - כללי"/>
    </ext>
  </extLst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3E851190-5FF1-418F-93A0-3AD482DF8DC3}" name="טבלה11" displayName="טבלה11" ref="A2:C40" totalsRowShown="0">
  <autoFilter ref="A2:C40" xr:uid="{3E851190-5FF1-418F-93A0-3AD482DF8DC3}"/>
  <tableColumns count="3">
    <tableColumn id="1" xr3:uid="{682EE35C-02CA-4951-95DF-1CFAF5D8696B}" name="תאור"/>
    <tableColumn id="2" xr3:uid="{A3CEB4CC-FE90-4484-987D-479B5AAA939D}" name="אלפי ש''ח" dataDxfId="3"/>
    <tableColumn id="3" xr3:uid="{2187B3E5-E58A-4FB9-BF74-8A076A535E54}" name="שיעור אחזקה" dataDxfId="2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עמלות ניהול חיצוני - אגרות חוב"/>
    </ext>
  </extLst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2EB043B0-651D-4EFB-B70A-1F260F09C160}" name="טבלה12" displayName="טבלה12" ref="A2:C47" totalsRowShown="0">
  <autoFilter ref="A2:C47" xr:uid="{2EB043B0-651D-4EFB-B70A-1F260F09C160}"/>
  <tableColumns count="3">
    <tableColumn id="1" xr3:uid="{2063F866-8558-469E-891D-83552572C83D}" name="תאור"/>
    <tableColumn id="2" xr3:uid="{5C50357E-8C9D-4C2C-9953-39850E52BF6F}" name="אלפי ש''ח" dataDxfId="1" dataCellStyle="Comma"/>
    <tableColumn id="3" xr3:uid="{E656329B-054E-494F-B3CF-AE4B40F7B046}" name="שיעור אחזקה" dataDxfId="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עמלות ניהול חיצוני - מניות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33AEBC68-4D47-4688-A52B-81D6B915D1AA}" name="טבלה2" displayName="טבלה2" ref="A2:C33" totalsRowShown="0" headerRowDxfId="20">
  <autoFilter ref="A2:C33" xr:uid="{33AEBC68-4D47-4688-A52B-81D6B915D1AA}"/>
  <tableColumns count="3">
    <tableColumn id="1" xr3:uid="{BE82C0B3-A8FA-4C27-99BC-F791D165D86C}" name="תאור"/>
    <tableColumn id="2" xr3:uid="{4C38C0CA-61D8-445E-B41C-A6D613783431}" name="אלפי ש''ח" dataDxfId="19" dataCellStyle="Comma"/>
    <tableColumn id="3" xr3:uid="{4EC0D955-F4E4-4197-BBEE-0A7F0ADD2996}" name="שיעור אחזקה" dataDxfId="18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תשלומים ששולמו - כללי"/>
    </ext>
  </extLst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F6A8A555-7475-450D-A6CA-347784BA48CB}" name="טבלה3" displayName="טבלה3" ref="A2:C33" totalsRowShown="0" headerRowDxfId="17">
  <autoFilter ref="A2:C33" xr:uid="{F6A8A555-7475-450D-A6CA-347784BA48CB}"/>
  <tableColumns count="3">
    <tableColumn id="1" xr3:uid="{50022308-65A0-445E-A65A-DA3536643003}" name="תאור"/>
    <tableColumn id="2" xr3:uid="{2C687FDD-2816-4967-B867-24CB93FED250}" name="אלפי ש''ח" dataDxfId="16"/>
    <tableColumn id="3" xr3:uid="{E2BBBADA-EBBC-4371-B1E9-ED347DEBE098}" name="שיעור אחזקה" dataDxfId="15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תשלומים ששולמו - אגרות חוב"/>
    </ext>
  </extLst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8DE44743-2E9F-44B2-B07E-5176855741EC}" name="טבלה4" displayName="טבלה4" ref="A2:C33" totalsRowShown="0" headerRowDxfId="14">
  <autoFilter ref="A2:C33" xr:uid="{8DE44743-2E9F-44B2-B07E-5176855741EC}"/>
  <tableColumns count="3">
    <tableColumn id="1" xr3:uid="{B4FCE6E4-76AB-40F7-BC90-C331B7C31076}" name="תאור"/>
    <tableColumn id="2" xr3:uid="{D1E14618-87D4-4A7C-901E-B0B64126BB55}" name="אלפי ש''ח" dataDxfId="13"/>
    <tableColumn id="3" xr3:uid="{7E19E018-245A-45F1-A07B-092802E55E7F}" name="שיעור אחזקה" dataDxfId="12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תשלומים ששולמו - מניות"/>
    </ext>
  </extLst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D349B03E-8873-44AF-A6C1-A08186C5DF4D}" name="טבלה5" displayName="טבלה5" ref="A2:C48" totalsRowShown="0">
  <autoFilter ref="A2:C48" xr:uid="{D349B03E-8873-44AF-A6C1-A08186C5DF4D}"/>
  <tableColumns count="3">
    <tableColumn id="1" xr3:uid="{272F8D4D-C915-4170-A830-94DBDEDD577B}" name="תאור"/>
    <tableColumn id="2" xr3:uid="{75290AAC-91DC-4605-AFA9-49534981EBA0}" name="אלפי ש''ח"/>
    <tableColumn id="3" xr3:uid="{65CC9188-5A26-4B39-824A-B3C79D8F66FF}" name="שיעור אחזקה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עמלות והוצאות"/>
    </ext>
  </extLst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1736EECE-2D68-4DFD-AFA7-D912DD4D4FAB}" name="טבלה6" displayName="טבלה6" ref="A2:C47" totalsRowShown="0">
  <autoFilter ref="A2:C47" xr:uid="{1736EECE-2D68-4DFD-AFA7-D912DD4D4FAB}"/>
  <tableColumns count="3">
    <tableColumn id="1" xr3:uid="{2AFEAED9-B03C-490D-99FE-7E740AE1EDDB}" name="תאור"/>
    <tableColumn id="2" xr3:uid="{67EA6A9B-DC14-4FA3-BD67-2639F064247D}" name="אלפי ש''ח" dataDxfId="11" dataCellStyle="Comma"/>
    <tableColumn id="3" xr3:uid="{E5415685-479B-4FDA-8457-810BE0F0CA46}" name="שיעור אחזקה" dataDxfId="1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עמלות והוצאות - כללי"/>
    </ext>
  </extLst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F02D4F7A-B16B-4FB8-8A33-97C115B961BE}" name="טבלה7" displayName="טבלה7" ref="A2:C42" totalsRowShown="0">
  <autoFilter ref="A2:C42" xr:uid="{F02D4F7A-B16B-4FB8-8A33-97C115B961BE}"/>
  <tableColumns count="3">
    <tableColumn id="1" xr3:uid="{AC06F47F-3C33-4D9E-BA0F-E02F40FC9944}" name="תאור"/>
    <tableColumn id="2" xr3:uid="{5A69A5EC-AACC-495C-8B79-46BC05ED5426}" name="אלפי ש''ח" dataDxfId="9"/>
    <tableColumn id="3" xr3:uid="{0EE3EE3E-C82C-41B3-9EE5-281211A88C25}" name="שיעור אחזקה" dataDxfId="8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עמלות והוצאות - אגרות חוב"/>
    </ext>
  </extLst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FD04DBD5-CD6D-4160-9B92-D483835F8715}" name="טבלה8" displayName="טבלה8" ref="A2:C42" totalsRowShown="0">
  <autoFilter ref="A2:C42" xr:uid="{FD04DBD5-CD6D-4160-9B92-D483835F8715}"/>
  <tableColumns count="3">
    <tableColumn id="1" xr3:uid="{3C74F327-4112-494A-BFC7-57166AD3B4C4}" name="תאור"/>
    <tableColumn id="2" xr3:uid="{DC6F0CF5-612D-4F27-959E-14A376EE6EB9}" name="אלפי ש''ח" dataDxfId="7"/>
    <tableColumn id="3" xr3:uid="{E4521722-EFF5-44B5-A75A-4EA1B9B36607}" name="שיעור אחזקה" dataDxfId="6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עמלות והוצאות - מניות"/>
    </ext>
  </extLst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84D417A7-31A5-49C6-A386-501E4AE02975}" name="טבלה9" displayName="טבלה9" ref="A2:C114" totalsRowShown="0">
  <autoFilter ref="A2:C114" xr:uid="{84D417A7-31A5-49C6-A386-501E4AE02975}"/>
  <tableColumns count="3">
    <tableColumn id="1" xr3:uid="{4C56C5A6-F629-4778-8E15-2F48375A194A}" name="תאור"/>
    <tableColumn id="2" xr3:uid="{B889C237-9949-4063-8AF2-57FFA49AB8C9}" name="אלפי ש''ח"/>
    <tableColumn id="3" xr3:uid="{E02B5DED-8E1D-4E1C-BEAE-E3E3E95E517F}" name="שיעור אחזקה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עמלות ניהול חיצוני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2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0CD8FA-4EB9-4CA1-9AA6-D96E3AE79CBC}">
  <dimension ref="A1:G34"/>
  <sheetViews>
    <sheetView rightToLeft="1" topLeftCell="A16" workbookViewId="0">
      <selection sqref="A1:G1"/>
    </sheetView>
  </sheetViews>
  <sheetFormatPr defaultRowHeight="14.25" x14ac:dyDescent="0.2"/>
  <cols>
    <col min="1" max="1" width="62" style="1" customWidth="1"/>
    <col min="2" max="2" width="10.625" style="1" customWidth="1"/>
    <col min="3" max="3" width="13" style="1" customWidth="1"/>
    <col min="4" max="254" width="9" style="1"/>
    <col min="255" max="255" width="9.375" style="1" bestFit="1" customWidth="1"/>
    <col min="256" max="256" width="7.875" style="1" bestFit="1" customWidth="1"/>
    <col min="257" max="257" width="62.125" style="1" bestFit="1" customWidth="1"/>
    <col min="258" max="258" width="11.375" style="1" bestFit="1" customWidth="1"/>
    <col min="259" max="259" width="10.375" style="1" bestFit="1" customWidth="1"/>
    <col min="260" max="510" width="9" style="1"/>
    <col min="511" max="511" width="9.375" style="1" bestFit="1" customWidth="1"/>
    <col min="512" max="512" width="7.875" style="1" bestFit="1" customWidth="1"/>
    <col min="513" max="513" width="62.125" style="1" bestFit="1" customWidth="1"/>
    <col min="514" max="514" width="11.375" style="1" bestFit="1" customWidth="1"/>
    <col min="515" max="515" width="10.375" style="1" bestFit="1" customWidth="1"/>
    <col min="516" max="766" width="9" style="1"/>
    <col min="767" max="767" width="9.375" style="1" bestFit="1" customWidth="1"/>
    <col min="768" max="768" width="7.875" style="1" bestFit="1" customWidth="1"/>
    <col min="769" max="769" width="62.125" style="1" bestFit="1" customWidth="1"/>
    <col min="770" max="770" width="11.375" style="1" bestFit="1" customWidth="1"/>
    <col min="771" max="771" width="10.375" style="1" bestFit="1" customWidth="1"/>
    <col min="772" max="1022" width="9" style="1"/>
    <col min="1023" max="1023" width="9.375" style="1" bestFit="1" customWidth="1"/>
    <col min="1024" max="1024" width="7.875" style="1" bestFit="1" customWidth="1"/>
    <col min="1025" max="1025" width="62.125" style="1" bestFit="1" customWidth="1"/>
    <col min="1026" max="1026" width="11.375" style="1" bestFit="1" customWidth="1"/>
    <col min="1027" max="1027" width="10.375" style="1" bestFit="1" customWidth="1"/>
    <col min="1028" max="1278" width="9" style="1"/>
    <col min="1279" max="1279" width="9.375" style="1" bestFit="1" customWidth="1"/>
    <col min="1280" max="1280" width="7.875" style="1" bestFit="1" customWidth="1"/>
    <col min="1281" max="1281" width="62.125" style="1" bestFit="1" customWidth="1"/>
    <col min="1282" max="1282" width="11.375" style="1" bestFit="1" customWidth="1"/>
    <col min="1283" max="1283" width="10.375" style="1" bestFit="1" customWidth="1"/>
    <col min="1284" max="1534" width="9" style="1"/>
    <col min="1535" max="1535" width="9.375" style="1" bestFit="1" customWidth="1"/>
    <col min="1536" max="1536" width="7.875" style="1" bestFit="1" customWidth="1"/>
    <col min="1537" max="1537" width="62.125" style="1" bestFit="1" customWidth="1"/>
    <col min="1538" max="1538" width="11.375" style="1" bestFit="1" customWidth="1"/>
    <col min="1539" max="1539" width="10.375" style="1" bestFit="1" customWidth="1"/>
    <col min="1540" max="1790" width="9" style="1"/>
    <col min="1791" max="1791" width="9.375" style="1" bestFit="1" customWidth="1"/>
    <col min="1792" max="1792" width="7.875" style="1" bestFit="1" customWidth="1"/>
    <col min="1793" max="1793" width="62.125" style="1" bestFit="1" customWidth="1"/>
    <col min="1794" max="1794" width="11.375" style="1" bestFit="1" customWidth="1"/>
    <col min="1795" max="1795" width="10.375" style="1" bestFit="1" customWidth="1"/>
    <col min="1796" max="2046" width="9" style="1"/>
    <col min="2047" max="2047" width="9.375" style="1" bestFit="1" customWidth="1"/>
    <col min="2048" max="2048" width="7.875" style="1" bestFit="1" customWidth="1"/>
    <col min="2049" max="2049" width="62.125" style="1" bestFit="1" customWidth="1"/>
    <col min="2050" max="2050" width="11.375" style="1" bestFit="1" customWidth="1"/>
    <col min="2051" max="2051" width="10.375" style="1" bestFit="1" customWidth="1"/>
    <col min="2052" max="2302" width="9" style="1"/>
    <col min="2303" max="2303" width="9.375" style="1" bestFit="1" customWidth="1"/>
    <col min="2304" max="2304" width="7.875" style="1" bestFit="1" customWidth="1"/>
    <col min="2305" max="2305" width="62.125" style="1" bestFit="1" customWidth="1"/>
    <col min="2306" max="2306" width="11.375" style="1" bestFit="1" customWidth="1"/>
    <col min="2307" max="2307" width="10.375" style="1" bestFit="1" customWidth="1"/>
    <col min="2308" max="2558" width="9" style="1"/>
    <col min="2559" max="2559" width="9.375" style="1" bestFit="1" customWidth="1"/>
    <col min="2560" max="2560" width="7.875" style="1" bestFit="1" customWidth="1"/>
    <col min="2561" max="2561" width="62.125" style="1" bestFit="1" customWidth="1"/>
    <col min="2562" max="2562" width="11.375" style="1" bestFit="1" customWidth="1"/>
    <col min="2563" max="2563" width="10.375" style="1" bestFit="1" customWidth="1"/>
    <col min="2564" max="2814" width="9" style="1"/>
    <col min="2815" max="2815" width="9.375" style="1" bestFit="1" customWidth="1"/>
    <col min="2816" max="2816" width="7.875" style="1" bestFit="1" customWidth="1"/>
    <col min="2817" max="2817" width="62.125" style="1" bestFit="1" customWidth="1"/>
    <col min="2818" max="2818" width="11.375" style="1" bestFit="1" customWidth="1"/>
    <col min="2819" max="2819" width="10.375" style="1" bestFit="1" customWidth="1"/>
    <col min="2820" max="3070" width="9" style="1"/>
    <col min="3071" max="3071" width="9.375" style="1" bestFit="1" customWidth="1"/>
    <col min="3072" max="3072" width="7.875" style="1" bestFit="1" customWidth="1"/>
    <col min="3073" max="3073" width="62.125" style="1" bestFit="1" customWidth="1"/>
    <col min="3074" max="3074" width="11.375" style="1" bestFit="1" customWidth="1"/>
    <col min="3075" max="3075" width="10.375" style="1" bestFit="1" customWidth="1"/>
    <col min="3076" max="3326" width="9" style="1"/>
    <col min="3327" max="3327" width="9.375" style="1" bestFit="1" customWidth="1"/>
    <col min="3328" max="3328" width="7.875" style="1" bestFit="1" customWidth="1"/>
    <col min="3329" max="3329" width="62.125" style="1" bestFit="1" customWidth="1"/>
    <col min="3330" max="3330" width="11.375" style="1" bestFit="1" customWidth="1"/>
    <col min="3331" max="3331" width="10.375" style="1" bestFit="1" customWidth="1"/>
    <col min="3332" max="3582" width="9" style="1"/>
    <col min="3583" max="3583" width="9.375" style="1" bestFit="1" customWidth="1"/>
    <col min="3584" max="3584" width="7.875" style="1" bestFit="1" customWidth="1"/>
    <col min="3585" max="3585" width="62.125" style="1" bestFit="1" customWidth="1"/>
    <col min="3586" max="3586" width="11.375" style="1" bestFit="1" customWidth="1"/>
    <col min="3587" max="3587" width="10.375" style="1" bestFit="1" customWidth="1"/>
    <col min="3588" max="3838" width="9" style="1"/>
    <col min="3839" max="3839" width="9.375" style="1" bestFit="1" customWidth="1"/>
    <col min="3840" max="3840" width="7.875" style="1" bestFit="1" customWidth="1"/>
    <col min="3841" max="3841" width="62.125" style="1" bestFit="1" customWidth="1"/>
    <col min="3842" max="3842" width="11.375" style="1" bestFit="1" customWidth="1"/>
    <col min="3843" max="3843" width="10.375" style="1" bestFit="1" customWidth="1"/>
    <col min="3844" max="4094" width="9" style="1"/>
    <col min="4095" max="4095" width="9.375" style="1" bestFit="1" customWidth="1"/>
    <col min="4096" max="4096" width="7.875" style="1" bestFit="1" customWidth="1"/>
    <col min="4097" max="4097" width="62.125" style="1" bestFit="1" customWidth="1"/>
    <col min="4098" max="4098" width="11.375" style="1" bestFit="1" customWidth="1"/>
    <col min="4099" max="4099" width="10.375" style="1" bestFit="1" customWidth="1"/>
    <col min="4100" max="4350" width="9" style="1"/>
    <col min="4351" max="4351" width="9.375" style="1" bestFit="1" customWidth="1"/>
    <col min="4352" max="4352" width="7.875" style="1" bestFit="1" customWidth="1"/>
    <col min="4353" max="4353" width="62.125" style="1" bestFit="1" customWidth="1"/>
    <col min="4354" max="4354" width="11.375" style="1" bestFit="1" customWidth="1"/>
    <col min="4355" max="4355" width="10.375" style="1" bestFit="1" customWidth="1"/>
    <col min="4356" max="4606" width="9" style="1"/>
    <col min="4607" max="4607" width="9.375" style="1" bestFit="1" customWidth="1"/>
    <col min="4608" max="4608" width="7.875" style="1" bestFit="1" customWidth="1"/>
    <col min="4609" max="4609" width="62.125" style="1" bestFit="1" customWidth="1"/>
    <col min="4610" max="4610" width="11.375" style="1" bestFit="1" customWidth="1"/>
    <col min="4611" max="4611" width="10.375" style="1" bestFit="1" customWidth="1"/>
    <col min="4612" max="4862" width="9" style="1"/>
    <col min="4863" max="4863" width="9.375" style="1" bestFit="1" customWidth="1"/>
    <col min="4864" max="4864" width="7.875" style="1" bestFit="1" customWidth="1"/>
    <col min="4865" max="4865" width="62.125" style="1" bestFit="1" customWidth="1"/>
    <col min="4866" max="4866" width="11.375" style="1" bestFit="1" customWidth="1"/>
    <col min="4867" max="4867" width="10.375" style="1" bestFit="1" customWidth="1"/>
    <col min="4868" max="5118" width="9" style="1"/>
    <col min="5119" max="5119" width="9.375" style="1" bestFit="1" customWidth="1"/>
    <col min="5120" max="5120" width="7.875" style="1" bestFit="1" customWidth="1"/>
    <col min="5121" max="5121" width="62.125" style="1" bestFit="1" customWidth="1"/>
    <col min="5122" max="5122" width="11.375" style="1" bestFit="1" customWidth="1"/>
    <col min="5123" max="5123" width="10.375" style="1" bestFit="1" customWidth="1"/>
    <col min="5124" max="5374" width="9" style="1"/>
    <col min="5375" max="5375" width="9.375" style="1" bestFit="1" customWidth="1"/>
    <col min="5376" max="5376" width="7.875" style="1" bestFit="1" customWidth="1"/>
    <col min="5377" max="5377" width="62.125" style="1" bestFit="1" customWidth="1"/>
    <col min="5378" max="5378" width="11.375" style="1" bestFit="1" customWidth="1"/>
    <col min="5379" max="5379" width="10.375" style="1" bestFit="1" customWidth="1"/>
    <col min="5380" max="5630" width="9" style="1"/>
    <col min="5631" max="5631" width="9.375" style="1" bestFit="1" customWidth="1"/>
    <col min="5632" max="5632" width="7.875" style="1" bestFit="1" customWidth="1"/>
    <col min="5633" max="5633" width="62.125" style="1" bestFit="1" customWidth="1"/>
    <col min="5634" max="5634" width="11.375" style="1" bestFit="1" customWidth="1"/>
    <col min="5635" max="5635" width="10.375" style="1" bestFit="1" customWidth="1"/>
    <col min="5636" max="5886" width="9" style="1"/>
    <col min="5887" max="5887" width="9.375" style="1" bestFit="1" customWidth="1"/>
    <col min="5888" max="5888" width="7.875" style="1" bestFit="1" customWidth="1"/>
    <col min="5889" max="5889" width="62.125" style="1" bestFit="1" customWidth="1"/>
    <col min="5890" max="5890" width="11.375" style="1" bestFit="1" customWidth="1"/>
    <col min="5891" max="5891" width="10.375" style="1" bestFit="1" customWidth="1"/>
    <col min="5892" max="6142" width="9" style="1"/>
    <col min="6143" max="6143" width="9.375" style="1" bestFit="1" customWidth="1"/>
    <col min="6144" max="6144" width="7.875" style="1" bestFit="1" customWidth="1"/>
    <col min="6145" max="6145" width="62.125" style="1" bestFit="1" customWidth="1"/>
    <col min="6146" max="6146" width="11.375" style="1" bestFit="1" customWidth="1"/>
    <col min="6147" max="6147" width="10.375" style="1" bestFit="1" customWidth="1"/>
    <col min="6148" max="6398" width="9" style="1"/>
    <col min="6399" max="6399" width="9.375" style="1" bestFit="1" customWidth="1"/>
    <col min="6400" max="6400" width="7.875" style="1" bestFit="1" customWidth="1"/>
    <col min="6401" max="6401" width="62.125" style="1" bestFit="1" customWidth="1"/>
    <col min="6402" max="6402" width="11.375" style="1" bestFit="1" customWidth="1"/>
    <col min="6403" max="6403" width="10.375" style="1" bestFit="1" customWidth="1"/>
    <col min="6404" max="6654" width="9" style="1"/>
    <col min="6655" max="6655" width="9.375" style="1" bestFit="1" customWidth="1"/>
    <col min="6656" max="6656" width="7.875" style="1" bestFit="1" customWidth="1"/>
    <col min="6657" max="6657" width="62.125" style="1" bestFit="1" customWidth="1"/>
    <col min="6658" max="6658" width="11.375" style="1" bestFit="1" customWidth="1"/>
    <col min="6659" max="6659" width="10.375" style="1" bestFit="1" customWidth="1"/>
    <col min="6660" max="6910" width="9" style="1"/>
    <col min="6911" max="6911" width="9.375" style="1" bestFit="1" customWidth="1"/>
    <col min="6912" max="6912" width="7.875" style="1" bestFit="1" customWidth="1"/>
    <col min="6913" max="6913" width="62.125" style="1" bestFit="1" customWidth="1"/>
    <col min="6914" max="6914" width="11.375" style="1" bestFit="1" customWidth="1"/>
    <col min="6915" max="6915" width="10.375" style="1" bestFit="1" customWidth="1"/>
    <col min="6916" max="7166" width="9" style="1"/>
    <col min="7167" max="7167" width="9.375" style="1" bestFit="1" customWidth="1"/>
    <col min="7168" max="7168" width="7.875" style="1" bestFit="1" customWidth="1"/>
    <col min="7169" max="7169" width="62.125" style="1" bestFit="1" customWidth="1"/>
    <col min="7170" max="7170" width="11.375" style="1" bestFit="1" customWidth="1"/>
    <col min="7171" max="7171" width="10.375" style="1" bestFit="1" customWidth="1"/>
    <col min="7172" max="7422" width="9" style="1"/>
    <col min="7423" max="7423" width="9.375" style="1" bestFit="1" customWidth="1"/>
    <col min="7424" max="7424" width="7.875" style="1" bestFit="1" customWidth="1"/>
    <col min="7425" max="7425" width="62.125" style="1" bestFit="1" customWidth="1"/>
    <col min="7426" max="7426" width="11.375" style="1" bestFit="1" customWidth="1"/>
    <col min="7427" max="7427" width="10.375" style="1" bestFit="1" customWidth="1"/>
    <col min="7428" max="7678" width="9" style="1"/>
    <col min="7679" max="7679" width="9.375" style="1" bestFit="1" customWidth="1"/>
    <col min="7680" max="7680" width="7.875" style="1" bestFit="1" customWidth="1"/>
    <col min="7681" max="7681" width="62.125" style="1" bestFit="1" customWidth="1"/>
    <col min="7682" max="7682" width="11.375" style="1" bestFit="1" customWidth="1"/>
    <col min="7683" max="7683" width="10.375" style="1" bestFit="1" customWidth="1"/>
    <col min="7684" max="7934" width="9" style="1"/>
    <col min="7935" max="7935" width="9.375" style="1" bestFit="1" customWidth="1"/>
    <col min="7936" max="7936" width="7.875" style="1" bestFit="1" customWidth="1"/>
    <col min="7937" max="7937" width="62.125" style="1" bestFit="1" customWidth="1"/>
    <col min="7938" max="7938" width="11.375" style="1" bestFit="1" customWidth="1"/>
    <col min="7939" max="7939" width="10.375" style="1" bestFit="1" customWidth="1"/>
    <col min="7940" max="8190" width="9" style="1"/>
    <col min="8191" max="8191" width="9.375" style="1" bestFit="1" customWidth="1"/>
    <col min="8192" max="8192" width="7.875" style="1" bestFit="1" customWidth="1"/>
    <col min="8193" max="8193" width="62.125" style="1" bestFit="1" customWidth="1"/>
    <col min="8194" max="8194" width="11.375" style="1" bestFit="1" customWidth="1"/>
    <col min="8195" max="8195" width="10.375" style="1" bestFit="1" customWidth="1"/>
    <col min="8196" max="8446" width="9" style="1"/>
    <col min="8447" max="8447" width="9.375" style="1" bestFit="1" customWidth="1"/>
    <col min="8448" max="8448" width="7.875" style="1" bestFit="1" customWidth="1"/>
    <col min="8449" max="8449" width="62.125" style="1" bestFit="1" customWidth="1"/>
    <col min="8450" max="8450" width="11.375" style="1" bestFit="1" customWidth="1"/>
    <col min="8451" max="8451" width="10.375" style="1" bestFit="1" customWidth="1"/>
    <col min="8452" max="8702" width="9" style="1"/>
    <col min="8703" max="8703" width="9.375" style="1" bestFit="1" customWidth="1"/>
    <col min="8704" max="8704" width="7.875" style="1" bestFit="1" customWidth="1"/>
    <col min="8705" max="8705" width="62.125" style="1" bestFit="1" customWidth="1"/>
    <col min="8706" max="8706" width="11.375" style="1" bestFit="1" customWidth="1"/>
    <col min="8707" max="8707" width="10.375" style="1" bestFit="1" customWidth="1"/>
    <col min="8708" max="8958" width="9" style="1"/>
    <col min="8959" max="8959" width="9.375" style="1" bestFit="1" customWidth="1"/>
    <col min="8960" max="8960" width="7.875" style="1" bestFit="1" customWidth="1"/>
    <col min="8961" max="8961" width="62.125" style="1" bestFit="1" customWidth="1"/>
    <col min="8962" max="8962" width="11.375" style="1" bestFit="1" customWidth="1"/>
    <col min="8963" max="8963" width="10.375" style="1" bestFit="1" customWidth="1"/>
    <col min="8964" max="9214" width="9" style="1"/>
    <col min="9215" max="9215" width="9.375" style="1" bestFit="1" customWidth="1"/>
    <col min="9216" max="9216" width="7.875" style="1" bestFit="1" customWidth="1"/>
    <col min="9217" max="9217" width="62.125" style="1" bestFit="1" customWidth="1"/>
    <col min="9218" max="9218" width="11.375" style="1" bestFit="1" customWidth="1"/>
    <col min="9219" max="9219" width="10.375" style="1" bestFit="1" customWidth="1"/>
    <col min="9220" max="9470" width="9" style="1"/>
    <col min="9471" max="9471" width="9.375" style="1" bestFit="1" customWidth="1"/>
    <col min="9472" max="9472" width="7.875" style="1" bestFit="1" customWidth="1"/>
    <col min="9473" max="9473" width="62.125" style="1" bestFit="1" customWidth="1"/>
    <col min="9474" max="9474" width="11.375" style="1" bestFit="1" customWidth="1"/>
    <col min="9475" max="9475" width="10.375" style="1" bestFit="1" customWidth="1"/>
    <col min="9476" max="9726" width="9" style="1"/>
    <col min="9727" max="9727" width="9.375" style="1" bestFit="1" customWidth="1"/>
    <col min="9728" max="9728" width="7.875" style="1" bestFit="1" customWidth="1"/>
    <col min="9729" max="9729" width="62.125" style="1" bestFit="1" customWidth="1"/>
    <col min="9730" max="9730" width="11.375" style="1" bestFit="1" customWidth="1"/>
    <col min="9731" max="9731" width="10.375" style="1" bestFit="1" customWidth="1"/>
    <col min="9732" max="9982" width="9" style="1"/>
    <col min="9983" max="9983" width="9.375" style="1" bestFit="1" customWidth="1"/>
    <col min="9984" max="9984" width="7.875" style="1" bestFit="1" customWidth="1"/>
    <col min="9985" max="9985" width="62.125" style="1" bestFit="1" customWidth="1"/>
    <col min="9986" max="9986" width="11.375" style="1" bestFit="1" customWidth="1"/>
    <col min="9987" max="9987" width="10.375" style="1" bestFit="1" customWidth="1"/>
    <col min="9988" max="10238" width="9" style="1"/>
    <col min="10239" max="10239" width="9.375" style="1" bestFit="1" customWidth="1"/>
    <col min="10240" max="10240" width="7.875" style="1" bestFit="1" customWidth="1"/>
    <col min="10241" max="10241" width="62.125" style="1" bestFit="1" customWidth="1"/>
    <col min="10242" max="10242" width="11.375" style="1" bestFit="1" customWidth="1"/>
    <col min="10243" max="10243" width="10.375" style="1" bestFit="1" customWidth="1"/>
    <col min="10244" max="10494" width="9" style="1"/>
    <col min="10495" max="10495" width="9.375" style="1" bestFit="1" customWidth="1"/>
    <col min="10496" max="10496" width="7.875" style="1" bestFit="1" customWidth="1"/>
    <col min="10497" max="10497" width="62.125" style="1" bestFit="1" customWidth="1"/>
    <col min="10498" max="10498" width="11.375" style="1" bestFit="1" customWidth="1"/>
    <col min="10499" max="10499" width="10.375" style="1" bestFit="1" customWidth="1"/>
    <col min="10500" max="10750" width="9" style="1"/>
    <col min="10751" max="10751" width="9.375" style="1" bestFit="1" customWidth="1"/>
    <col min="10752" max="10752" width="7.875" style="1" bestFit="1" customWidth="1"/>
    <col min="10753" max="10753" width="62.125" style="1" bestFit="1" customWidth="1"/>
    <col min="10754" max="10754" width="11.375" style="1" bestFit="1" customWidth="1"/>
    <col min="10755" max="10755" width="10.375" style="1" bestFit="1" customWidth="1"/>
    <col min="10756" max="11006" width="9" style="1"/>
    <col min="11007" max="11007" width="9.375" style="1" bestFit="1" customWidth="1"/>
    <col min="11008" max="11008" width="7.875" style="1" bestFit="1" customWidth="1"/>
    <col min="11009" max="11009" width="62.125" style="1" bestFit="1" customWidth="1"/>
    <col min="11010" max="11010" width="11.375" style="1" bestFit="1" customWidth="1"/>
    <col min="11011" max="11011" width="10.375" style="1" bestFit="1" customWidth="1"/>
    <col min="11012" max="11262" width="9" style="1"/>
    <col min="11263" max="11263" width="9.375" style="1" bestFit="1" customWidth="1"/>
    <col min="11264" max="11264" width="7.875" style="1" bestFit="1" customWidth="1"/>
    <col min="11265" max="11265" width="62.125" style="1" bestFit="1" customWidth="1"/>
    <col min="11266" max="11266" width="11.375" style="1" bestFit="1" customWidth="1"/>
    <col min="11267" max="11267" width="10.375" style="1" bestFit="1" customWidth="1"/>
    <col min="11268" max="11518" width="9" style="1"/>
    <col min="11519" max="11519" width="9.375" style="1" bestFit="1" customWidth="1"/>
    <col min="11520" max="11520" width="7.875" style="1" bestFit="1" customWidth="1"/>
    <col min="11521" max="11521" width="62.125" style="1" bestFit="1" customWidth="1"/>
    <col min="11522" max="11522" width="11.375" style="1" bestFit="1" customWidth="1"/>
    <col min="11523" max="11523" width="10.375" style="1" bestFit="1" customWidth="1"/>
    <col min="11524" max="11774" width="9" style="1"/>
    <col min="11775" max="11775" width="9.375" style="1" bestFit="1" customWidth="1"/>
    <col min="11776" max="11776" width="7.875" style="1" bestFit="1" customWidth="1"/>
    <col min="11777" max="11777" width="62.125" style="1" bestFit="1" customWidth="1"/>
    <col min="11778" max="11778" width="11.375" style="1" bestFit="1" customWidth="1"/>
    <col min="11779" max="11779" width="10.375" style="1" bestFit="1" customWidth="1"/>
    <col min="11780" max="12030" width="9" style="1"/>
    <col min="12031" max="12031" width="9.375" style="1" bestFit="1" customWidth="1"/>
    <col min="12032" max="12032" width="7.875" style="1" bestFit="1" customWidth="1"/>
    <col min="12033" max="12033" width="62.125" style="1" bestFit="1" customWidth="1"/>
    <col min="12034" max="12034" width="11.375" style="1" bestFit="1" customWidth="1"/>
    <col min="12035" max="12035" width="10.375" style="1" bestFit="1" customWidth="1"/>
    <col min="12036" max="12286" width="9" style="1"/>
    <col min="12287" max="12287" width="9.375" style="1" bestFit="1" customWidth="1"/>
    <col min="12288" max="12288" width="7.875" style="1" bestFit="1" customWidth="1"/>
    <col min="12289" max="12289" width="62.125" style="1" bestFit="1" customWidth="1"/>
    <col min="12290" max="12290" width="11.375" style="1" bestFit="1" customWidth="1"/>
    <col min="12291" max="12291" width="10.375" style="1" bestFit="1" customWidth="1"/>
    <col min="12292" max="12542" width="9" style="1"/>
    <col min="12543" max="12543" width="9.375" style="1" bestFit="1" customWidth="1"/>
    <col min="12544" max="12544" width="7.875" style="1" bestFit="1" customWidth="1"/>
    <col min="12545" max="12545" width="62.125" style="1" bestFit="1" customWidth="1"/>
    <col min="12546" max="12546" width="11.375" style="1" bestFit="1" customWidth="1"/>
    <col min="12547" max="12547" width="10.375" style="1" bestFit="1" customWidth="1"/>
    <col min="12548" max="12798" width="9" style="1"/>
    <col min="12799" max="12799" width="9.375" style="1" bestFit="1" customWidth="1"/>
    <col min="12800" max="12800" width="7.875" style="1" bestFit="1" customWidth="1"/>
    <col min="12801" max="12801" width="62.125" style="1" bestFit="1" customWidth="1"/>
    <col min="12802" max="12802" width="11.375" style="1" bestFit="1" customWidth="1"/>
    <col min="12803" max="12803" width="10.375" style="1" bestFit="1" customWidth="1"/>
    <col min="12804" max="13054" width="9" style="1"/>
    <col min="13055" max="13055" width="9.375" style="1" bestFit="1" customWidth="1"/>
    <col min="13056" max="13056" width="7.875" style="1" bestFit="1" customWidth="1"/>
    <col min="13057" max="13057" width="62.125" style="1" bestFit="1" customWidth="1"/>
    <col min="13058" max="13058" width="11.375" style="1" bestFit="1" customWidth="1"/>
    <col min="13059" max="13059" width="10.375" style="1" bestFit="1" customWidth="1"/>
    <col min="13060" max="13310" width="9" style="1"/>
    <col min="13311" max="13311" width="9.375" style="1" bestFit="1" customWidth="1"/>
    <col min="13312" max="13312" width="7.875" style="1" bestFit="1" customWidth="1"/>
    <col min="13313" max="13313" width="62.125" style="1" bestFit="1" customWidth="1"/>
    <col min="13314" max="13314" width="11.375" style="1" bestFit="1" customWidth="1"/>
    <col min="13315" max="13315" width="10.375" style="1" bestFit="1" customWidth="1"/>
    <col min="13316" max="13566" width="9" style="1"/>
    <col min="13567" max="13567" width="9.375" style="1" bestFit="1" customWidth="1"/>
    <col min="13568" max="13568" width="7.875" style="1" bestFit="1" customWidth="1"/>
    <col min="13569" max="13569" width="62.125" style="1" bestFit="1" customWidth="1"/>
    <col min="13570" max="13570" width="11.375" style="1" bestFit="1" customWidth="1"/>
    <col min="13571" max="13571" width="10.375" style="1" bestFit="1" customWidth="1"/>
    <col min="13572" max="13822" width="9" style="1"/>
    <col min="13823" max="13823" width="9.375" style="1" bestFit="1" customWidth="1"/>
    <col min="13824" max="13824" width="7.875" style="1" bestFit="1" customWidth="1"/>
    <col min="13825" max="13825" width="62.125" style="1" bestFit="1" customWidth="1"/>
    <col min="13826" max="13826" width="11.375" style="1" bestFit="1" customWidth="1"/>
    <col min="13827" max="13827" width="10.375" style="1" bestFit="1" customWidth="1"/>
    <col min="13828" max="14078" width="9" style="1"/>
    <col min="14079" max="14079" width="9.375" style="1" bestFit="1" customWidth="1"/>
    <col min="14080" max="14080" width="7.875" style="1" bestFit="1" customWidth="1"/>
    <col min="14081" max="14081" width="62.125" style="1" bestFit="1" customWidth="1"/>
    <col min="14082" max="14082" width="11.375" style="1" bestFit="1" customWidth="1"/>
    <col min="14083" max="14083" width="10.375" style="1" bestFit="1" customWidth="1"/>
    <col min="14084" max="14334" width="9" style="1"/>
    <col min="14335" max="14335" width="9.375" style="1" bestFit="1" customWidth="1"/>
    <col min="14336" max="14336" width="7.875" style="1" bestFit="1" customWidth="1"/>
    <col min="14337" max="14337" width="62.125" style="1" bestFit="1" customWidth="1"/>
    <col min="14338" max="14338" width="11.375" style="1" bestFit="1" customWidth="1"/>
    <col min="14339" max="14339" width="10.375" style="1" bestFit="1" customWidth="1"/>
    <col min="14340" max="14590" width="9" style="1"/>
    <col min="14591" max="14591" width="9.375" style="1" bestFit="1" customWidth="1"/>
    <col min="14592" max="14592" width="7.875" style="1" bestFit="1" customWidth="1"/>
    <col min="14593" max="14593" width="62.125" style="1" bestFit="1" customWidth="1"/>
    <col min="14594" max="14594" width="11.375" style="1" bestFit="1" customWidth="1"/>
    <col min="14595" max="14595" width="10.375" style="1" bestFit="1" customWidth="1"/>
    <col min="14596" max="14846" width="9" style="1"/>
    <col min="14847" max="14847" width="9.375" style="1" bestFit="1" customWidth="1"/>
    <col min="14848" max="14848" width="7.875" style="1" bestFit="1" customWidth="1"/>
    <col min="14849" max="14849" width="62.125" style="1" bestFit="1" customWidth="1"/>
    <col min="14850" max="14850" width="11.375" style="1" bestFit="1" customWidth="1"/>
    <col min="14851" max="14851" width="10.375" style="1" bestFit="1" customWidth="1"/>
    <col min="14852" max="15102" width="9" style="1"/>
    <col min="15103" max="15103" width="9.375" style="1" bestFit="1" customWidth="1"/>
    <col min="15104" max="15104" width="7.875" style="1" bestFit="1" customWidth="1"/>
    <col min="15105" max="15105" width="62.125" style="1" bestFit="1" customWidth="1"/>
    <col min="15106" max="15106" width="11.375" style="1" bestFit="1" customWidth="1"/>
    <col min="15107" max="15107" width="10.375" style="1" bestFit="1" customWidth="1"/>
    <col min="15108" max="15358" width="9" style="1"/>
    <col min="15359" max="15359" width="9.375" style="1" bestFit="1" customWidth="1"/>
    <col min="15360" max="15360" width="7.875" style="1" bestFit="1" customWidth="1"/>
    <col min="15361" max="15361" width="62.125" style="1" bestFit="1" customWidth="1"/>
    <col min="15362" max="15362" width="11.375" style="1" bestFit="1" customWidth="1"/>
    <col min="15363" max="15363" width="10.375" style="1" bestFit="1" customWidth="1"/>
    <col min="15364" max="15614" width="9" style="1"/>
    <col min="15615" max="15615" width="9.375" style="1" bestFit="1" customWidth="1"/>
    <col min="15616" max="15616" width="7.875" style="1" bestFit="1" customWidth="1"/>
    <col min="15617" max="15617" width="62.125" style="1" bestFit="1" customWidth="1"/>
    <col min="15618" max="15618" width="11.375" style="1" bestFit="1" customWidth="1"/>
    <col min="15619" max="15619" width="10.375" style="1" bestFit="1" customWidth="1"/>
    <col min="15620" max="15870" width="9" style="1"/>
    <col min="15871" max="15871" width="9.375" style="1" bestFit="1" customWidth="1"/>
    <col min="15872" max="15872" width="7.875" style="1" bestFit="1" customWidth="1"/>
    <col min="15873" max="15873" width="62.125" style="1" bestFit="1" customWidth="1"/>
    <col min="15874" max="15874" width="11.375" style="1" bestFit="1" customWidth="1"/>
    <col min="15875" max="15875" width="10.375" style="1" bestFit="1" customWidth="1"/>
    <col min="15876" max="16126" width="9" style="1"/>
    <col min="16127" max="16127" width="9.375" style="1" bestFit="1" customWidth="1"/>
    <col min="16128" max="16128" width="7.875" style="1" bestFit="1" customWidth="1"/>
    <col min="16129" max="16129" width="62.125" style="1" bestFit="1" customWidth="1"/>
    <col min="16130" max="16130" width="11.375" style="1" bestFit="1" customWidth="1"/>
    <col min="16131" max="16131" width="10.375" style="1" bestFit="1" customWidth="1"/>
    <col min="16132" max="16384" width="9" style="1"/>
  </cols>
  <sheetData>
    <row r="1" spans="1:7" ht="15" x14ac:dyDescent="0.25">
      <c r="A1" s="82" t="s">
        <v>0</v>
      </c>
      <c r="B1" s="82"/>
      <c r="C1" s="82"/>
      <c r="D1" s="82"/>
      <c r="E1" s="82"/>
      <c r="F1" s="82"/>
      <c r="G1" s="82"/>
    </row>
    <row r="2" spans="1:7" x14ac:dyDescent="0.2">
      <c r="A2" s="1" t="s">
        <v>1</v>
      </c>
      <c r="B2" s="1" t="s">
        <v>2</v>
      </c>
      <c r="C2" s="1" t="s">
        <v>3</v>
      </c>
      <c r="D2" s="83" t="s">
        <v>175</v>
      </c>
      <c r="E2" s="84"/>
      <c r="F2" s="84"/>
      <c r="G2" s="84"/>
    </row>
    <row r="3" spans="1:7" ht="15" x14ac:dyDescent="0.25">
      <c r="A3" s="2" t="s">
        <v>4</v>
      </c>
      <c r="B3" s="16">
        <f>SUM(B4:B5)</f>
        <v>923.12</v>
      </c>
      <c r="C3" s="17">
        <f t="shared" ref="C3:C29" si="0">B3/$B$29</f>
        <v>3.854939485735237E-4</v>
      </c>
      <c r="D3" s="84"/>
      <c r="E3" s="84"/>
      <c r="F3" s="84"/>
      <c r="G3" s="84"/>
    </row>
    <row r="4" spans="1:7" ht="15" x14ac:dyDescent="0.25">
      <c r="A4" s="2" t="s">
        <v>5</v>
      </c>
      <c r="B4" s="16">
        <v>0</v>
      </c>
      <c r="C4" s="17">
        <f>B4/$B$29</f>
        <v>0</v>
      </c>
      <c r="D4" s="84"/>
      <c r="E4" s="84"/>
      <c r="F4" s="84"/>
      <c r="G4" s="84"/>
    </row>
    <row r="5" spans="1:7" ht="15" x14ac:dyDescent="0.25">
      <c r="A5" s="2" t="s">
        <v>6</v>
      </c>
      <c r="B5" s="16">
        <v>923.12</v>
      </c>
      <c r="C5" s="17">
        <f t="shared" si="0"/>
        <v>3.854939485735237E-4</v>
      </c>
      <c r="D5" s="84"/>
      <c r="E5" s="84"/>
      <c r="F5" s="84"/>
      <c r="G5" s="84"/>
    </row>
    <row r="6" spans="1:7" ht="15" x14ac:dyDescent="0.25">
      <c r="A6" s="2" t="s">
        <v>7</v>
      </c>
      <c r="B6" s="16">
        <f>SUM(B7:B8)</f>
        <v>86.03</v>
      </c>
      <c r="C6" s="17">
        <f t="shared" si="0"/>
        <v>3.5926038213645296E-5</v>
      </c>
      <c r="D6" s="84"/>
      <c r="E6" s="84"/>
      <c r="F6" s="84"/>
      <c r="G6" s="84"/>
    </row>
    <row r="7" spans="1:7" ht="15" x14ac:dyDescent="0.25">
      <c r="A7" s="2" t="s">
        <v>8</v>
      </c>
      <c r="B7" s="16">
        <v>0</v>
      </c>
      <c r="C7" s="17">
        <f t="shared" si="0"/>
        <v>0</v>
      </c>
      <c r="D7" s="84"/>
      <c r="E7" s="84"/>
      <c r="F7" s="84"/>
      <c r="G7" s="84"/>
    </row>
    <row r="8" spans="1:7" ht="15" x14ac:dyDescent="0.25">
      <c r="A8" s="2" t="s">
        <v>9</v>
      </c>
      <c r="B8" s="16">
        <v>86.03</v>
      </c>
      <c r="C8" s="17">
        <f t="shared" si="0"/>
        <v>3.5926038213645296E-5</v>
      </c>
      <c r="D8" s="84"/>
      <c r="E8" s="84"/>
      <c r="F8" s="84"/>
      <c r="G8" s="84"/>
    </row>
    <row r="9" spans="1:7" ht="15" x14ac:dyDescent="0.25">
      <c r="A9" s="2" t="s">
        <v>10</v>
      </c>
      <c r="B9" s="16">
        <f>SUM(B10:B12)</f>
        <v>0</v>
      </c>
      <c r="C9" s="17">
        <f t="shared" si="0"/>
        <v>0</v>
      </c>
      <c r="D9" s="84"/>
      <c r="E9" s="84"/>
      <c r="F9" s="84"/>
      <c r="G9" s="84"/>
    </row>
    <row r="10" spans="1:7" ht="15" x14ac:dyDescent="0.25">
      <c r="A10" s="2" t="s">
        <v>11</v>
      </c>
      <c r="B10" s="16">
        <v>0</v>
      </c>
      <c r="C10" s="17">
        <f t="shared" si="0"/>
        <v>0</v>
      </c>
      <c r="D10" s="84"/>
      <c r="E10" s="84"/>
      <c r="F10" s="84"/>
      <c r="G10" s="84"/>
    </row>
    <row r="11" spans="1:7" ht="15" x14ac:dyDescent="0.25">
      <c r="A11" s="2" t="s">
        <v>12</v>
      </c>
      <c r="B11" s="16">
        <v>0</v>
      </c>
      <c r="C11" s="17">
        <f t="shared" si="0"/>
        <v>0</v>
      </c>
      <c r="D11" s="84"/>
      <c r="E11" s="84"/>
      <c r="F11" s="84"/>
      <c r="G11" s="84"/>
    </row>
    <row r="12" spans="1:7" ht="15" x14ac:dyDescent="0.25">
      <c r="A12" s="2" t="s">
        <v>13</v>
      </c>
      <c r="B12" s="16">
        <v>0</v>
      </c>
      <c r="C12" s="17">
        <f t="shared" si="0"/>
        <v>0</v>
      </c>
      <c r="D12" s="84"/>
      <c r="E12" s="84"/>
      <c r="F12" s="84"/>
      <c r="G12" s="84"/>
    </row>
    <row r="13" spans="1:7" ht="15" x14ac:dyDescent="0.25">
      <c r="A13" s="2" t="s">
        <v>14</v>
      </c>
      <c r="B13" s="16">
        <f>SUM(B14:B21)</f>
        <v>1906.08</v>
      </c>
      <c r="C13" s="17">
        <f t="shared" si="0"/>
        <v>7.9597701869423487E-4</v>
      </c>
      <c r="D13" s="84"/>
      <c r="E13" s="84"/>
      <c r="F13" s="84"/>
      <c r="G13" s="84"/>
    </row>
    <row r="14" spans="1:7" ht="15" x14ac:dyDescent="0.25">
      <c r="A14" s="2" t="s">
        <v>15</v>
      </c>
      <c r="B14" s="36">
        <v>387.93</v>
      </c>
      <c r="C14" s="17">
        <f t="shared" si="0"/>
        <v>1.619991631316915E-4</v>
      </c>
      <c r="D14" s="84"/>
      <c r="E14" s="84"/>
      <c r="F14" s="84"/>
      <c r="G14" s="84"/>
    </row>
    <row r="15" spans="1:7" ht="15" x14ac:dyDescent="0.25">
      <c r="A15" s="2" t="s">
        <v>16</v>
      </c>
      <c r="B15" s="36">
        <v>626.15</v>
      </c>
      <c r="C15" s="17">
        <f t="shared" si="0"/>
        <v>2.6147958651021741E-4</v>
      </c>
      <c r="D15" s="84"/>
      <c r="E15" s="84"/>
      <c r="F15" s="84"/>
      <c r="G15" s="84"/>
    </row>
    <row r="16" spans="1:7" ht="15" x14ac:dyDescent="0.25">
      <c r="A16" s="2" t="s">
        <v>17</v>
      </c>
      <c r="B16" s="16">
        <v>0</v>
      </c>
      <c r="C16" s="17">
        <f t="shared" si="0"/>
        <v>0</v>
      </c>
      <c r="D16" s="84"/>
      <c r="E16" s="84"/>
      <c r="F16" s="84"/>
      <c r="G16" s="84"/>
    </row>
    <row r="17" spans="1:7" ht="15" x14ac:dyDescent="0.25">
      <c r="A17" s="2" t="s">
        <v>18</v>
      </c>
      <c r="B17" s="16">
        <v>0</v>
      </c>
      <c r="C17" s="17">
        <f t="shared" si="0"/>
        <v>0</v>
      </c>
      <c r="D17" s="84"/>
      <c r="E17" s="84"/>
      <c r="F17" s="84"/>
      <c r="G17" s="84"/>
    </row>
    <row r="18" spans="1:7" ht="15" x14ac:dyDescent="0.25">
      <c r="A18" s="2" t="s">
        <v>19</v>
      </c>
      <c r="B18" s="16">
        <v>436.08</v>
      </c>
      <c r="C18" s="17">
        <f t="shared" si="0"/>
        <v>1.8210655287930304E-4</v>
      </c>
      <c r="D18" s="84"/>
      <c r="E18" s="84"/>
      <c r="F18" s="84"/>
      <c r="G18" s="84"/>
    </row>
    <row r="19" spans="1:7" ht="15" x14ac:dyDescent="0.25">
      <c r="A19" s="2" t="s">
        <v>20</v>
      </c>
      <c r="B19" s="16">
        <v>385.13</v>
      </c>
      <c r="C19" s="17">
        <f t="shared" si="0"/>
        <v>1.6082988605394877E-4</v>
      </c>
      <c r="D19" s="84"/>
      <c r="E19" s="84"/>
      <c r="F19" s="84"/>
      <c r="G19" s="84"/>
    </row>
    <row r="20" spans="1:7" ht="15" x14ac:dyDescent="0.25">
      <c r="A20" s="2" t="s">
        <v>21</v>
      </c>
      <c r="B20" s="16">
        <v>4.0999999999999996</v>
      </c>
      <c r="C20" s="17">
        <f t="shared" si="0"/>
        <v>1.712155720980422E-6</v>
      </c>
      <c r="D20" s="84"/>
      <c r="E20" s="84"/>
      <c r="F20" s="84"/>
      <c r="G20" s="84"/>
    </row>
    <row r="21" spans="1:7" ht="15" x14ac:dyDescent="0.25">
      <c r="A21" s="2" t="s">
        <v>22</v>
      </c>
      <c r="B21" s="16">
        <v>66.69</v>
      </c>
      <c r="C21" s="17">
        <f t="shared" si="0"/>
        <v>2.7849674398093743E-5</v>
      </c>
      <c r="D21" s="84"/>
      <c r="E21" s="84"/>
      <c r="F21" s="84"/>
      <c r="G21" s="84"/>
    </row>
    <row r="22" spans="1:7" ht="15" x14ac:dyDescent="0.25">
      <c r="A22" s="2" t="s">
        <v>23</v>
      </c>
      <c r="B22" s="16">
        <f>SUM(B23:B24)</f>
        <v>0</v>
      </c>
      <c r="C22" s="17">
        <f t="shared" si="0"/>
        <v>0</v>
      </c>
      <c r="D22" s="84"/>
      <c r="E22" s="84"/>
      <c r="F22" s="84"/>
      <c r="G22" s="84"/>
    </row>
    <row r="23" spans="1:7" ht="15" x14ac:dyDescent="0.25">
      <c r="A23" s="2" t="s">
        <v>24</v>
      </c>
      <c r="B23" s="16">
        <v>0</v>
      </c>
      <c r="C23" s="17">
        <f t="shared" si="0"/>
        <v>0</v>
      </c>
      <c r="D23" s="84"/>
      <c r="E23" s="84"/>
      <c r="F23" s="84"/>
      <c r="G23" s="84"/>
    </row>
    <row r="24" spans="1:7" ht="15" x14ac:dyDescent="0.25">
      <c r="A24" s="2" t="s">
        <v>25</v>
      </c>
      <c r="B24" s="16">
        <v>0</v>
      </c>
      <c r="C24" s="17">
        <f t="shared" si="0"/>
        <v>0</v>
      </c>
      <c r="D24" s="84"/>
      <c r="E24" s="84"/>
      <c r="F24" s="84"/>
      <c r="G24" s="84"/>
    </row>
    <row r="25" spans="1:7" ht="15" x14ac:dyDescent="0.25">
      <c r="A25" s="2" t="s">
        <v>26</v>
      </c>
      <c r="B25" s="16">
        <f>B3+B6+B9+B13+B22</f>
        <v>2915.23</v>
      </c>
      <c r="C25" s="17">
        <f t="shared" si="0"/>
        <v>1.217397005481404E-3</v>
      </c>
      <c r="D25" s="84"/>
      <c r="E25" s="84"/>
      <c r="F25" s="84"/>
      <c r="G25" s="84"/>
    </row>
    <row r="26" spans="1:7" ht="15" x14ac:dyDescent="0.25">
      <c r="A26" s="2" t="s">
        <v>27</v>
      </c>
      <c r="B26" s="52" t="s">
        <v>175</v>
      </c>
      <c r="C26" s="53" t="s">
        <v>175</v>
      </c>
      <c r="D26" s="84"/>
      <c r="E26" s="84"/>
      <c r="F26" s="84"/>
      <c r="G26" s="84"/>
    </row>
    <row r="27" spans="1:7" ht="15" x14ac:dyDescent="0.25">
      <c r="A27" s="2" t="s">
        <v>28</v>
      </c>
      <c r="B27" s="17">
        <f>(B10+B13+B24)/B29</f>
        <v>7.9597701869423487E-4</v>
      </c>
      <c r="C27" s="17">
        <f t="shared" si="0"/>
        <v>3.3239917227470112E-10</v>
      </c>
      <c r="D27" s="84"/>
      <c r="E27" s="84"/>
      <c r="F27" s="84"/>
      <c r="G27" s="84"/>
    </row>
    <row r="28" spans="1:7" ht="15" x14ac:dyDescent="0.25">
      <c r="A28" s="2" t="s">
        <v>29</v>
      </c>
      <c r="B28" s="17">
        <f>B25/B33</f>
        <v>1.1099409740743574E-3</v>
      </c>
      <c r="C28" s="17">
        <f t="shared" si="0"/>
        <v>4.6351019236877887E-10</v>
      </c>
      <c r="D28" s="84"/>
      <c r="E28" s="84"/>
      <c r="F28" s="84"/>
      <c r="G28" s="84"/>
    </row>
    <row r="29" spans="1:7" s="41" customFormat="1" ht="30" customHeight="1" x14ac:dyDescent="0.2">
      <c r="A29" s="42" t="s">
        <v>151</v>
      </c>
      <c r="B29" s="43">
        <v>2394642</v>
      </c>
      <c r="C29" s="44">
        <f t="shared" si="0"/>
        <v>1</v>
      </c>
      <c r="D29" s="84"/>
      <c r="E29" s="84"/>
      <c r="F29" s="84"/>
      <c r="G29" s="84"/>
    </row>
    <row r="30" spans="1:7" customFormat="1" ht="14.25" hidden="1" customHeight="1" x14ac:dyDescent="0.2">
      <c r="A30" s="54" t="s">
        <v>175</v>
      </c>
      <c r="B30" s="55" t="s">
        <v>175</v>
      </c>
      <c r="C30" s="54" t="s">
        <v>175</v>
      </c>
      <c r="D30" s="84"/>
      <c r="E30" s="84"/>
      <c r="F30" s="84"/>
      <c r="G30" s="84"/>
    </row>
    <row r="31" spans="1:7" s="41" customFormat="1" ht="30" customHeight="1" x14ac:dyDescent="0.2">
      <c r="A31" s="39" t="s">
        <v>30</v>
      </c>
      <c r="B31" s="40">
        <v>2858304</v>
      </c>
      <c r="C31" s="56" t="s">
        <v>175</v>
      </c>
      <c r="D31" s="84"/>
      <c r="E31" s="84"/>
      <c r="F31" s="84"/>
      <c r="G31" s="84"/>
    </row>
    <row r="32" spans="1:7" customFormat="1" ht="14.25" hidden="1" customHeight="1" x14ac:dyDescent="0.2">
      <c r="A32" s="54" t="s">
        <v>175</v>
      </c>
      <c r="B32" s="55" t="s">
        <v>175</v>
      </c>
      <c r="C32" s="54" t="s">
        <v>175</v>
      </c>
      <c r="D32" s="84"/>
      <c r="E32" s="84"/>
      <c r="F32" s="84"/>
      <c r="G32" s="84"/>
    </row>
    <row r="33" spans="1:7" customFormat="1" ht="15" x14ac:dyDescent="0.25">
      <c r="A33" s="10" t="s">
        <v>152</v>
      </c>
      <c r="B33" s="38">
        <f>AVERAGE(B29,B31)</f>
        <v>2626473</v>
      </c>
      <c r="C33" s="54" t="s">
        <v>175</v>
      </c>
      <c r="D33" s="84"/>
      <c r="E33" s="84"/>
      <c r="F33" s="84"/>
      <c r="G33" s="84"/>
    </row>
    <row r="34" spans="1:7" x14ac:dyDescent="0.2">
      <c r="A34" s="83" t="s">
        <v>176</v>
      </c>
      <c r="B34" s="84"/>
      <c r="C34" s="84"/>
      <c r="D34" s="84"/>
      <c r="E34" s="84"/>
      <c r="F34" s="84"/>
      <c r="G34" s="84"/>
    </row>
  </sheetData>
  <mergeCells count="3">
    <mergeCell ref="A1:G1"/>
    <mergeCell ref="D2:G33"/>
    <mergeCell ref="A34:G34"/>
  </mergeCells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1DABCC-479D-4A4F-980F-3AE5368C275B}">
  <dimension ref="A1:H112"/>
  <sheetViews>
    <sheetView rightToLeft="1" workbookViewId="0">
      <selection activeCell="A35" sqref="A35"/>
    </sheetView>
  </sheetViews>
  <sheetFormatPr defaultRowHeight="14.25" x14ac:dyDescent="0.2"/>
  <cols>
    <col min="1" max="1" width="46.5" bestFit="1" customWidth="1"/>
    <col min="2" max="2" width="12.375" bestFit="1" customWidth="1"/>
    <col min="3" max="3" width="12.25" customWidth="1"/>
    <col min="255" max="255" width="9.375" bestFit="1" customWidth="1"/>
    <col min="256" max="256" width="7.875" bestFit="1" customWidth="1"/>
    <col min="257" max="257" width="46.5" bestFit="1" customWidth="1"/>
    <col min="258" max="258" width="11.375" bestFit="1" customWidth="1"/>
    <col min="259" max="259" width="10.375" bestFit="1" customWidth="1"/>
    <col min="511" max="511" width="9.375" bestFit="1" customWidth="1"/>
    <col min="512" max="512" width="7.875" bestFit="1" customWidth="1"/>
    <col min="513" max="513" width="46.5" bestFit="1" customWidth="1"/>
    <col min="514" max="514" width="11.375" bestFit="1" customWidth="1"/>
    <col min="515" max="515" width="10.375" bestFit="1" customWidth="1"/>
    <col min="767" max="767" width="9.375" bestFit="1" customWidth="1"/>
    <col min="768" max="768" width="7.875" bestFit="1" customWidth="1"/>
    <col min="769" max="769" width="46.5" bestFit="1" customWidth="1"/>
    <col min="770" max="770" width="11.375" bestFit="1" customWidth="1"/>
    <col min="771" max="771" width="10.375" bestFit="1" customWidth="1"/>
    <col min="1023" max="1023" width="9.375" bestFit="1" customWidth="1"/>
    <col min="1024" max="1024" width="7.875" bestFit="1" customWidth="1"/>
    <col min="1025" max="1025" width="46.5" bestFit="1" customWidth="1"/>
    <col min="1026" max="1026" width="11.375" bestFit="1" customWidth="1"/>
    <col min="1027" max="1027" width="10.375" bestFit="1" customWidth="1"/>
    <col min="1279" max="1279" width="9.375" bestFit="1" customWidth="1"/>
    <col min="1280" max="1280" width="7.875" bestFit="1" customWidth="1"/>
    <col min="1281" max="1281" width="46.5" bestFit="1" customWidth="1"/>
    <col min="1282" max="1282" width="11.375" bestFit="1" customWidth="1"/>
    <col min="1283" max="1283" width="10.375" bestFit="1" customWidth="1"/>
    <col min="1535" max="1535" width="9.375" bestFit="1" customWidth="1"/>
    <col min="1536" max="1536" width="7.875" bestFit="1" customWidth="1"/>
    <col min="1537" max="1537" width="46.5" bestFit="1" customWidth="1"/>
    <col min="1538" max="1538" width="11.375" bestFit="1" customWidth="1"/>
    <col min="1539" max="1539" width="10.375" bestFit="1" customWidth="1"/>
    <col min="1791" max="1791" width="9.375" bestFit="1" customWidth="1"/>
    <col min="1792" max="1792" width="7.875" bestFit="1" customWidth="1"/>
    <col min="1793" max="1793" width="46.5" bestFit="1" customWidth="1"/>
    <col min="1794" max="1794" width="11.375" bestFit="1" customWidth="1"/>
    <col min="1795" max="1795" width="10.375" bestFit="1" customWidth="1"/>
    <col min="2047" max="2047" width="9.375" bestFit="1" customWidth="1"/>
    <col min="2048" max="2048" width="7.875" bestFit="1" customWidth="1"/>
    <col min="2049" max="2049" width="46.5" bestFit="1" customWidth="1"/>
    <col min="2050" max="2050" width="11.375" bestFit="1" customWidth="1"/>
    <col min="2051" max="2051" width="10.375" bestFit="1" customWidth="1"/>
    <col min="2303" max="2303" width="9.375" bestFit="1" customWidth="1"/>
    <col min="2304" max="2304" width="7.875" bestFit="1" customWidth="1"/>
    <col min="2305" max="2305" width="46.5" bestFit="1" customWidth="1"/>
    <col min="2306" max="2306" width="11.375" bestFit="1" customWidth="1"/>
    <col min="2307" max="2307" width="10.375" bestFit="1" customWidth="1"/>
    <col min="2559" max="2559" width="9.375" bestFit="1" customWidth="1"/>
    <col min="2560" max="2560" width="7.875" bestFit="1" customWidth="1"/>
    <col min="2561" max="2561" width="46.5" bestFit="1" customWidth="1"/>
    <col min="2562" max="2562" width="11.375" bestFit="1" customWidth="1"/>
    <col min="2563" max="2563" width="10.375" bestFit="1" customWidth="1"/>
    <col min="2815" max="2815" width="9.375" bestFit="1" customWidth="1"/>
    <col min="2816" max="2816" width="7.875" bestFit="1" customWidth="1"/>
    <col min="2817" max="2817" width="46.5" bestFit="1" customWidth="1"/>
    <col min="2818" max="2818" width="11.375" bestFit="1" customWidth="1"/>
    <col min="2819" max="2819" width="10.375" bestFit="1" customWidth="1"/>
    <col min="3071" max="3071" width="9.375" bestFit="1" customWidth="1"/>
    <col min="3072" max="3072" width="7.875" bestFit="1" customWidth="1"/>
    <col min="3073" max="3073" width="46.5" bestFit="1" customWidth="1"/>
    <col min="3074" max="3074" width="11.375" bestFit="1" customWidth="1"/>
    <col min="3075" max="3075" width="10.375" bestFit="1" customWidth="1"/>
    <col min="3327" max="3327" width="9.375" bestFit="1" customWidth="1"/>
    <col min="3328" max="3328" width="7.875" bestFit="1" customWidth="1"/>
    <col min="3329" max="3329" width="46.5" bestFit="1" customWidth="1"/>
    <col min="3330" max="3330" width="11.375" bestFit="1" customWidth="1"/>
    <col min="3331" max="3331" width="10.375" bestFit="1" customWidth="1"/>
    <col min="3583" max="3583" width="9.375" bestFit="1" customWidth="1"/>
    <col min="3584" max="3584" width="7.875" bestFit="1" customWidth="1"/>
    <col min="3585" max="3585" width="46.5" bestFit="1" customWidth="1"/>
    <col min="3586" max="3586" width="11.375" bestFit="1" customWidth="1"/>
    <col min="3587" max="3587" width="10.375" bestFit="1" customWidth="1"/>
    <col min="3839" max="3839" width="9.375" bestFit="1" customWidth="1"/>
    <col min="3840" max="3840" width="7.875" bestFit="1" customWidth="1"/>
    <col min="3841" max="3841" width="46.5" bestFit="1" customWidth="1"/>
    <col min="3842" max="3842" width="11.375" bestFit="1" customWidth="1"/>
    <col min="3843" max="3843" width="10.375" bestFit="1" customWidth="1"/>
    <col min="4095" max="4095" width="9.375" bestFit="1" customWidth="1"/>
    <col min="4096" max="4096" width="7.875" bestFit="1" customWidth="1"/>
    <col min="4097" max="4097" width="46.5" bestFit="1" customWidth="1"/>
    <col min="4098" max="4098" width="11.375" bestFit="1" customWidth="1"/>
    <col min="4099" max="4099" width="10.375" bestFit="1" customWidth="1"/>
    <col min="4351" max="4351" width="9.375" bestFit="1" customWidth="1"/>
    <col min="4352" max="4352" width="7.875" bestFit="1" customWidth="1"/>
    <col min="4353" max="4353" width="46.5" bestFit="1" customWidth="1"/>
    <col min="4354" max="4354" width="11.375" bestFit="1" customWidth="1"/>
    <col min="4355" max="4355" width="10.375" bestFit="1" customWidth="1"/>
    <col min="4607" max="4607" width="9.375" bestFit="1" customWidth="1"/>
    <col min="4608" max="4608" width="7.875" bestFit="1" customWidth="1"/>
    <col min="4609" max="4609" width="46.5" bestFit="1" customWidth="1"/>
    <col min="4610" max="4610" width="11.375" bestFit="1" customWidth="1"/>
    <col min="4611" max="4611" width="10.375" bestFit="1" customWidth="1"/>
    <col min="4863" max="4863" width="9.375" bestFit="1" customWidth="1"/>
    <col min="4864" max="4864" width="7.875" bestFit="1" customWidth="1"/>
    <col min="4865" max="4865" width="46.5" bestFit="1" customWidth="1"/>
    <col min="4866" max="4866" width="11.375" bestFit="1" customWidth="1"/>
    <col min="4867" max="4867" width="10.375" bestFit="1" customWidth="1"/>
    <col min="5119" max="5119" width="9.375" bestFit="1" customWidth="1"/>
    <col min="5120" max="5120" width="7.875" bestFit="1" customWidth="1"/>
    <col min="5121" max="5121" width="46.5" bestFit="1" customWidth="1"/>
    <col min="5122" max="5122" width="11.375" bestFit="1" customWidth="1"/>
    <col min="5123" max="5123" width="10.375" bestFit="1" customWidth="1"/>
    <col min="5375" max="5375" width="9.375" bestFit="1" customWidth="1"/>
    <col min="5376" max="5376" width="7.875" bestFit="1" customWidth="1"/>
    <col min="5377" max="5377" width="46.5" bestFit="1" customWidth="1"/>
    <col min="5378" max="5378" width="11.375" bestFit="1" customWidth="1"/>
    <col min="5379" max="5379" width="10.375" bestFit="1" customWidth="1"/>
    <col min="5631" max="5631" width="9.375" bestFit="1" customWidth="1"/>
    <col min="5632" max="5632" width="7.875" bestFit="1" customWidth="1"/>
    <col min="5633" max="5633" width="46.5" bestFit="1" customWidth="1"/>
    <col min="5634" max="5634" width="11.375" bestFit="1" customWidth="1"/>
    <col min="5635" max="5635" width="10.375" bestFit="1" customWidth="1"/>
    <col min="5887" max="5887" width="9.375" bestFit="1" customWidth="1"/>
    <col min="5888" max="5888" width="7.875" bestFit="1" customWidth="1"/>
    <col min="5889" max="5889" width="46.5" bestFit="1" customWidth="1"/>
    <col min="5890" max="5890" width="11.375" bestFit="1" customWidth="1"/>
    <col min="5891" max="5891" width="10.375" bestFit="1" customWidth="1"/>
    <col min="6143" max="6143" width="9.375" bestFit="1" customWidth="1"/>
    <col min="6144" max="6144" width="7.875" bestFit="1" customWidth="1"/>
    <col min="6145" max="6145" width="46.5" bestFit="1" customWidth="1"/>
    <col min="6146" max="6146" width="11.375" bestFit="1" customWidth="1"/>
    <col min="6147" max="6147" width="10.375" bestFit="1" customWidth="1"/>
    <col min="6399" max="6399" width="9.375" bestFit="1" customWidth="1"/>
    <col min="6400" max="6400" width="7.875" bestFit="1" customWidth="1"/>
    <col min="6401" max="6401" width="46.5" bestFit="1" customWidth="1"/>
    <col min="6402" max="6402" width="11.375" bestFit="1" customWidth="1"/>
    <col min="6403" max="6403" width="10.375" bestFit="1" customWidth="1"/>
    <col min="6655" max="6655" width="9.375" bestFit="1" customWidth="1"/>
    <col min="6656" max="6656" width="7.875" bestFit="1" customWidth="1"/>
    <col min="6657" max="6657" width="46.5" bestFit="1" customWidth="1"/>
    <col min="6658" max="6658" width="11.375" bestFit="1" customWidth="1"/>
    <col min="6659" max="6659" width="10.375" bestFit="1" customWidth="1"/>
    <col min="6911" max="6911" width="9.375" bestFit="1" customWidth="1"/>
    <col min="6912" max="6912" width="7.875" bestFit="1" customWidth="1"/>
    <col min="6913" max="6913" width="46.5" bestFit="1" customWidth="1"/>
    <col min="6914" max="6914" width="11.375" bestFit="1" customWidth="1"/>
    <col min="6915" max="6915" width="10.375" bestFit="1" customWidth="1"/>
    <col min="7167" max="7167" width="9.375" bestFit="1" customWidth="1"/>
    <col min="7168" max="7168" width="7.875" bestFit="1" customWidth="1"/>
    <col min="7169" max="7169" width="46.5" bestFit="1" customWidth="1"/>
    <col min="7170" max="7170" width="11.375" bestFit="1" customWidth="1"/>
    <col min="7171" max="7171" width="10.375" bestFit="1" customWidth="1"/>
    <col min="7423" max="7423" width="9.375" bestFit="1" customWidth="1"/>
    <col min="7424" max="7424" width="7.875" bestFit="1" customWidth="1"/>
    <col min="7425" max="7425" width="46.5" bestFit="1" customWidth="1"/>
    <col min="7426" max="7426" width="11.375" bestFit="1" customWidth="1"/>
    <col min="7427" max="7427" width="10.375" bestFit="1" customWidth="1"/>
    <col min="7679" max="7679" width="9.375" bestFit="1" customWidth="1"/>
    <col min="7680" max="7680" width="7.875" bestFit="1" customWidth="1"/>
    <col min="7681" max="7681" width="46.5" bestFit="1" customWidth="1"/>
    <col min="7682" max="7682" width="11.375" bestFit="1" customWidth="1"/>
    <col min="7683" max="7683" width="10.375" bestFit="1" customWidth="1"/>
    <col min="7935" max="7935" width="9.375" bestFit="1" customWidth="1"/>
    <col min="7936" max="7936" width="7.875" bestFit="1" customWidth="1"/>
    <col min="7937" max="7937" width="46.5" bestFit="1" customWidth="1"/>
    <col min="7938" max="7938" width="11.375" bestFit="1" customWidth="1"/>
    <col min="7939" max="7939" width="10.375" bestFit="1" customWidth="1"/>
    <col min="8191" max="8191" width="9.375" bestFit="1" customWidth="1"/>
    <col min="8192" max="8192" width="7.875" bestFit="1" customWidth="1"/>
    <col min="8193" max="8193" width="46.5" bestFit="1" customWidth="1"/>
    <col min="8194" max="8194" width="11.375" bestFit="1" customWidth="1"/>
    <col min="8195" max="8195" width="10.375" bestFit="1" customWidth="1"/>
    <col min="8447" max="8447" width="9.375" bestFit="1" customWidth="1"/>
    <col min="8448" max="8448" width="7.875" bestFit="1" customWidth="1"/>
    <col min="8449" max="8449" width="46.5" bestFit="1" customWidth="1"/>
    <col min="8450" max="8450" width="11.375" bestFit="1" customWidth="1"/>
    <col min="8451" max="8451" width="10.375" bestFit="1" customWidth="1"/>
    <col min="8703" max="8703" width="9.375" bestFit="1" customWidth="1"/>
    <col min="8704" max="8704" width="7.875" bestFit="1" customWidth="1"/>
    <col min="8705" max="8705" width="46.5" bestFit="1" customWidth="1"/>
    <col min="8706" max="8706" width="11.375" bestFit="1" customWidth="1"/>
    <col min="8707" max="8707" width="10.375" bestFit="1" customWidth="1"/>
    <col min="8959" max="8959" width="9.375" bestFit="1" customWidth="1"/>
    <col min="8960" max="8960" width="7.875" bestFit="1" customWidth="1"/>
    <col min="8961" max="8961" width="46.5" bestFit="1" customWidth="1"/>
    <col min="8962" max="8962" width="11.375" bestFit="1" customWidth="1"/>
    <col min="8963" max="8963" width="10.375" bestFit="1" customWidth="1"/>
    <col min="9215" max="9215" width="9.375" bestFit="1" customWidth="1"/>
    <col min="9216" max="9216" width="7.875" bestFit="1" customWidth="1"/>
    <col min="9217" max="9217" width="46.5" bestFit="1" customWidth="1"/>
    <col min="9218" max="9218" width="11.375" bestFit="1" customWidth="1"/>
    <col min="9219" max="9219" width="10.375" bestFit="1" customWidth="1"/>
    <col min="9471" max="9471" width="9.375" bestFit="1" customWidth="1"/>
    <col min="9472" max="9472" width="7.875" bestFit="1" customWidth="1"/>
    <col min="9473" max="9473" width="46.5" bestFit="1" customWidth="1"/>
    <col min="9474" max="9474" width="11.375" bestFit="1" customWidth="1"/>
    <col min="9475" max="9475" width="10.375" bestFit="1" customWidth="1"/>
    <col min="9727" max="9727" width="9.375" bestFit="1" customWidth="1"/>
    <col min="9728" max="9728" width="7.875" bestFit="1" customWidth="1"/>
    <col min="9729" max="9729" width="46.5" bestFit="1" customWidth="1"/>
    <col min="9730" max="9730" width="11.375" bestFit="1" customWidth="1"/>
    <col min="9731" max="9731" width="10.375" bestFit="1" customWidth="1"/>
    <col min="9983" max="9983" width="9.375" bestFit="1" customWidth="1"/>
    <col min="9984" max="9984" width="7.875" bestFit="1" customWidth="1"/>
    <col min="9985" max="9985" width="46.5" bestFit="1" customWidth="1"/>
    <col min="9986" max="9986" width="11.375" bestFit="1" customWidth="1"/>
    <col min="9987" max="9987" width="10.375" bestFit="1" customWidth="1"/>
    <col min="10239" max="10239" width="9.375" bestFit="1" customWidth="1"/>
    <col min="10240" max="10240" width="7.875" bestFit="1" customWidth="1"/>
    <col min="10241" max="10241" width="46.5" bestFit="1" customWidth="1"/>
    <col min="10242" max="10242" width="11.375" bestFit="1" customWidth="1"/>
    <col min="10243" max="10243" width="10.375" bestFit="1" customWidth="1"/>
    <col min="10495" max="10495" width="9.375" bestFit="1" customWidth="1"/>
    <col min="10496" max="10496" width="7.875" bestFit="1" customWidth="1"/>
    <col min="10497" max="10497" width="46.5" bestFit="1" customWidth="1"/>
    <col min="10498" max="10498" width="11.375" bestFit="1" customWidth="1"/>
    <col min="10499" max="10499" width="10.375" bestFit="1" customWidth="1"/>
    <col min="10751" max="10751" width="9.375" bestFit="1" customWidth="1"/>
    <col min="10752" max="10752" width="7.875" bestFit="1" customWidth="1"/>
    <col min="10753" max="10753" width="46.5" bestFit="1" customWidth="1"/>
    <col min="10754" max="10754" width="11.375" bestFit="1" customWidth="1"/>
    <col min="10755" max="10755" width="10.375" bestFit="1" customWidth="1"/>
    <col min="11007" max="11007" width="9.375" bestFit="1" customWidth="1"/>
    <col min="11008" max="11008" width="7.875" bestFit="1" customWidth="1"/>
    <col min="11009" max="11009" width="46.5" bestFit="1" customWidth="1"/>
    <col min="11010" max="11010" width="11.375" bestFit="1" customWidth="1"/>
    <col min="11011" max="11011" width="10.375" bestFit="1" customWidth="1"/>
    <col min="11263" max="11263" width="9.375" bestFit="1" customWidth="1"/>
    <col min="11264" max="11264" width="7.875" bestFit="1" customWidth="1"/>
    <col min="11265" max="11265" width="46.5" bestFit="1" customWidth="1"/>
    <col min="11266" max="11266" width="11.375" bestFit="1" customWidth="1"/>
    <col min="11267" max="11267" width="10.375" bestFit="1" customWidth="1"/>
    <col min="11519" max="11519" width="9.375" bestFit="1" customWidth="1"/>
    <col min="11520" max="11520" width="7.875" bestFit="1" customWidth="1"/>
    <col min="11521" max="11521" width="46.5" bestFit="1" customWidth="1"/>
    <col min="11522" max="11522" width="11.375" bestFit="1" customWidth="1"/>
    <col min="11523" max="11523" width="10.375" bestFit="1" customWidth="1"/>
    <col min="11775" max="11775" width="9.375" bestFit="1" customWidth="1"/>
    <col min="11776" max="11776" width="7.875" bestFit="1" customWidth="1"/>
    <col min="11777" max="11777" width="46.5" bestFit="1" customWidth="1"/>
    <col min="11778" max="11778" width="11.375" bestFit="1" customWidth="1"/>
    <col min="11779" max="11779" width="10.375" bestFit="1" customWidth="1"/>
    <col min="12031" max="12031" width="9.375" bestFit="1" customWidth="1"/>
    <col min="12032" max="12032" width="7.875" bestFit="1" customWidth="1"/>
    <col min="12033" max="12033" width="46.5" bestFit="1" customWidth="1"/>
    <col min="12034" max="12034" width="11.375" bestFit="1" customWidth="1"/>
    <col min="12035" max="12035" width="10.375" bestFit="1" customWidth="1"/>
    <col min="12287" max="12287" width="9.375" bestFit="1" customWidth="1"/>
    <col min="12288" max="12288" width="7.875" bestFit="1" customWidth="1"/>
    <col min="12289" max="12289" width="46.5" bestFit="1" customWidth="1"/>
    <col min="12290" max="12290" width="11.375" bestFit="1" customWidth="1"/>
    <col min="12291" max="12291" width="10.375" bestFit="1" customWidth="1"/>
    <col min="12543" max="12543" width="9.375" bestFit="1" customWidth="1"/>
    <col min="12544" max="12544" width="7.875" bestFit="1" customWidth="1"/>
    <col min="12545" max="12545" width="46.5" bestFit="1" customWidth="1"/>
    <col min="12546" max="12546" width="11.375" bestFit="1" customWidth="1"/>
    <col min="12547" max="12547" width="10.375" bestFit="1" customWidth="1"/>
    <col min="12799" max="12799" width="9.375" bestFit="1" customWidth="1"/>
    <col min="12800" max="12800" width="7.875" bestFit="1" customWidth="1"/>
    <col min="12801" max="12801" width="46.5" bestFit="1" customWidth="1"/>
    <col min="12802" max="12802" width="11.375" bestFit="1" customWidth="1"/>
    <col min="12803" max="12803" width="10.375" bestFit="1" customWidth="1"/>
    <col min="13055" max="13055" width="9.375" bestFit="1" customWidth="1"/>
    <col min="13056" max="13056" width="7.875" bestFit="1" customWidth="1"/>
    <col min="13057" max="13057" width="46.5" bestFit="1" customWidth="1"/>
    <col min="13058" max="13058" width="11.375" bestFit="1" customWidth="1"/>
    <col min="13059" max="13059" width="10.375" bestFit="1" customWidth="1"/>
    <col min="13311" max="13311" width="9.375" bestFit="1" customWidth="1"/>
    <col min="13312" max="13312" width="7.875" bestFit="1" customWidth="1"/>
    <col min="13313" max="13313" width="46.5" bestFit="1" customWidth="1"/>
    <col min="13314" max="13314" width="11.375" bestFit="1" customWidth="1"/>
    <col min="13315" max="13315" width="10.375" bestFit="1" customWidth="1"/>
    <col min="13567" max="13567" width="9.375" bestFit="1" customWidth="1"/>
    <col min="13568" max="13568" width="7.875" bestFit="1" customWidth="1"/>
    <col min="13569" max="13569" width="46.5" bestFit="1" customWidth="1"/>
    <col min="13570" max="13570" width="11.375" bestFit="1" customWidth="1"/>
    <col min="13571" max="13571" width="10.375" bestFit="1" customWidth="1"/>
    <col min="13823" max="13823" width="9.375" bestFit="1" customWidth="1"/>
    <col min="13824" max="13824" width="7.875" bestFit="1" customWidth="1"/>
    <col min="13825" max="13825" width="46.5" bestFit="1" customWidth="1"/>
    <col min="13826" max="13826" width="11.375" bestFit="1" customWidth="1"/>
    <col min="13827" max="13827" width="10.375" bestFit="1" customWidth="1"/>
    <col min="14079" max="14079" width="9.375" bestFit="1" customWidth="1"/>
    <col min="14080" max="14080" width="7.875" bestFit="1" customWidth="1"/>
    <col min="14081" max="14081" width="46.5" bestFit="1" customWidth="1"/>
    <col min="14082" max="14082" width="11.375" bestFit="1" customWidth="1"/>
    <col min="14083" max="14083" width="10.375" bestFit="1" customWidth="1"/>
    <col min="14335" max="14335" width="9.375" bestFit="1" customWidth="1"/>
    <col min="14336" max="14336" width="7.875" bestFit="1" customWidth="1"/>
    <col min="14337" max="14337" width="46.5" bestFit="1" customWidth="1"/>
    <col min="14338" max="14338" width="11.375" bestFit="1" customWidth="1"/>
    <col min="14339" max="14339" width="10.375" bestFit="1" customWidth="1"/>
    <col min="14591" max="14591" width="9.375" bestFit="1" customWidth="1"/>
    <col min="14592" max="14592" width="7.875" bestFit="1" customWidth="1"/>
    <col min="14593" max="14593" width="46.5" bestFit="1" customWidth="1"/>
    <col min="14594" max="14594" width="11.375" bestFit="1" customWidth="1"/>
    <col min="14595" max="14595" width="10.375" bestFit="1" customWidth="1"/>
    <col min="14847" max="14847" width="9.375" bestFit="1" customWidth="1"/>
    <col min="14848" max="14848" width="7.875" bestFit="1" customWidth="1"/>
    <col min="14849" max="14849" width="46.5" bestFit="1" customWidth="1"/>
    <col min="14850" max="14850" width="11.375" bestFit="1" customWidth="1"/>
    <col min="14851" max="14851" width="10.375" bestFit="1" customWidth="1"/>
    <col min="15103" max="15103" width="9.375" bestFit="1" customWidth="1"/>
    <col min="15104" max="15104" width="7.875" bestFit="1" customWidth="1"/>
    <col min="15105" max="15105" width="46.5" bestFit="1" customWidth="1"/>
    <col min="15106" max="15106" width="11.375" bestFit="1" customWidth="1"/>
    <col min="15107" max="15107" width="10.375" bestFit="1" customWidth="1"/>
    <col min="15359" max="15359" width="9.375" bestFit="1" customWidth="1"/>
    <col min="15360" max="15360" width="7.875" bestFit="1" customWidth="1"/>
    <col min="15361" max="15361" width="46.5" bestFit="1" customWidth="1"/>
    <col min="15362" max="15362" width="11.375" bestFit="1" customWidth="1"/>
    <col min="15363" max="15363" width="10.375" bestFit="1" customWidth="1"/>
    <col min="15615" max="15615" width="9.375" bestFit="1" customWidth="1"/>
    <col min="15616" max="15616" width="7.875" bestFit="1" customWidth="1"/>
    <col min="15617" max="15617" width="46.5" bestFit="1" customWidth="1"/>
    <col min="15618" max="15618" width="11.375" bestFit="1" customWidth="1"/>
    <col min="15619" max="15619" width="10.375" bestFit="1" customWidth="1"/>
    <col min="15871" max="15871" width="9.375" bestFit="1" customWidth="1"/>
    <col min="15872" max="15872" width="7.875" bestFit="1" customWidth="1"/>
    <col min="15873" max="15873" width="46.5" bestFit="1" customWidth="1"/>
    <col min="15874" max="15874" width="11.375" bestFit="1" customWidth="1"/>
    <col min="15875" max="15875" width="10.375" bestFit="1" customWidth="1"/>
    <col min="16127" max="16127" width="9.375" bestFit="1" customWidth="1"/>
    <col min="16128" max="16128" width="7.875" bestFit="1" customWidth="1"/>
    <col min="16129" max="16129" width="46.5" bestFit="1" customWidth="1"/>
    <col min="16130" max="16130" width="11.375" bestFit="1" customWidth="1"/>
    <col min="16131" max="16131" width="10.375" bestFit="1" customWidth="1"/>
  </cols>
  <sheetData>
    <row r="1" spans="1:8" ht="15" x14ac:dyDescent="0.25">
      <c r="A1" s="86" t="s">
        <v>140</v>
      </c>
      <c r="B1" s="86"/>
      <c r="C1" s="86"/>
      <c r="D1" s="86"/>
      <c r="E1" s="86"/>
      <c r="F1" s="86"/>
      <c r="G1" s="86"/>
      <c r="H1" s="86"/>
    </row>
    <row r="2" spans="1:8" x14ac:dyDescent="0.2">
      <c r="A2" t="s">
        <v>1</v>
      </c>
      <c r="B2" t="s">
        <v>2</v>
      </c>
      <c r="C2" t="s">
        <v>3</v>
      </c>
      <c r="D2" s="87" t="s">
        <v>175</v>
      </c>
      <c r="E2" s="88"/>
      <c r="F2" s="88"/>
      <c r="G2" s="88"/>
      <c r="H2" s="88"/>
    </row>
    <row r="3" spans="1:8" ht="15" x14ac:dyDescent="0.25">
      <c r="A3" s="79" t="s">
        <v>57</v>
      </c>
      <c r="B3" s="64" t="s">
        <v>175</v>
      </c>
      <c r="C3" s="65" t="s">
        <v>175</v>
      </c>
      <c r="D3" s="88"/>
      <c r="E3" s="88"/>
      <c r="F3" s="88"/>
      <c r="G3" s="88"/>
      <c r="H3" s="88"/>
    </row>
    <row r="4" spans="1:8" x14ac:dyDescent="0.2">
      <c r="A4" s="19" t="s">
        <v>154</v>
      </c>
      <c r="B4" s="20">
        <v>111.19</v>
      </c>
      <c r="C4" s="18">
        <f t="shared" ref="C4:C8" si="0">B4/$B$107</f>
        <v>4.8506015592247585E-5</v>
      </c>
      <c r="D4" s="88"/>
      <c r="E4" s="88"/>
      <c r="F4" s="88"/>
      <c r="G4" s="88"/>
      <c r="H4" s="88"/>
    </row>
    <row r="5" spans="1:8" x14ac:dyDescent="0.2">
      <c r="A5" s="19" t="s">
        <v>155</v>
      </c>
      <c r="B5" s="20">
        <v>54.903519000000003</v>
      </c>
      <c r="C5" s="18">
        <f t="shared" si="0"/>
        <v>2.3951353077464355E-5</v>
      </c>
      <c r="D5" s="88"/>
      <c r="E5" s="88"/>
      <c r="F5" s="88"/>
      <c r="G5" s="88"/>
      <c r="H5" s="88"/>
    </row>
    <row r="6" spans="1:8" x14ac:dyDescent="0.2">
      <c r="A6" s="19" t="s">
        <v>156</v>
      </c>
      <c r="B6" s="20">
        <v>9.8719999999999999</v>
      </c>
      <c r="C6" s="18">
        <f t="shared" si="0"/>
        <v>4.3066047839434139E-6</v>
      </c>
      <c r="D6" s="88"/>
      <c r="E6" s="88"/>
      <c r="F6" s="88"/>
      <c r="G6" s="88"/>
      <c r="H6" s="88"/>
    </row>
    <row r="7" spans="1:8" x14ac:dyDescent="0.2">
      <c r="A7" s="19" t="s">
        <v>157</v>
      </c>
      <c r="B7" s="20">
        <v>114.254</v>
      </c>
      <c r="C7" s="18">
        <f t="shared" si="0"/>
        <v>4.9842668454687078E-5</v>
      </c>
      <c r="D7" s="88"/>
      <c r="E7" s="88"/>
      <c r="F7" s="88"/>
      <c r="G7" s="88"/>
      <c r="H7" s="88"/>
    </row>
    <row r="8" spans="1:8" x14ac:dyDescent="0.2">
      <c r="A8" s="19" t="s">
        <v>158</v>
      </c>
      <c r="B8" s="20">
        <v>74.617092</v>
      </c>
      <c r="C8" s="18">
        <f t="shared" si="0"/>
        <v>3.2551289036785439E-5</v>
      </c>
      <c r="D8" s="88"/>
      <c r="E8" s="88"/>
      <c r="F8" s="88"/>
      <c r="G8" s="88"/>
      <c r="H8" s="88"/>
    </row>
    <row r="9" spans="1:8" x14ac:dyDescent="0.2">
      <c r="A9" s="6" t="s">
        <v>58</v>
      </c>
      <c r="B9" s="20">
        <v>0</v>
      </c>
      <c r="C9" s="18">
        <f>B9/$B$107</f>
        <v>0</v>
      </c>
      <c r="D9" s="88"/>
      <c r="E9" s="88"/>
      <c r="F9" s="88"/>
      <c r="G9" s="88"/>
      <c r="H9" s="88"/>
    </row>
    <row r="10" spans="1:8" ht="15" x14ac:dyDescent="0.25">
      <c r="A10" s="5" t="s">
        <v>59</v>
      </c>
      <c r="B10" s="14">
        <f>SUM(B4:B9)</f>
        <v>364.83661100000006</v>
      </c>
      <c r="C10" s="21">
        <f>B10/$B$107</f>
        <v>1.5915793094512789E-4</v>
      </c>
      <c r="D10" s="88"/>
      <c r="E10" s="88"/>
      <c r="F10" s="88"/>
      <c r="G10" s="88"/>
      <c r="H10" s="88"/>
    </row>
    <row r="11" spans="1:8" ht="15" x14ac:dyDescent="0.25">
      <c r="A11" s="79" t="s">
        <v>60</v>
      </c>
      <c r="B11" s="74" t="s">
        <v>175</v>
      </c>
      <c r="C11" s="65" t="s">
        <v>175</v>
      </c>
      <c r="D11" s="88"/>
      <c r="E11" s="88"/>
      <c r="F11" s="88"/>
      <c r="G11" s="88"/>
      <c r="H11" s="88"/>
    </row>
    <row r="12" spans="1:8" x14ac:dyDescent="0.2">
      <c r="A12" s="19" t="s">
        <v>159</v>
      </c>
      <c r="B12" s="20">
        <v>52.841414999999998</v>
      </c>
      <c r="C12" s="18">
        <f t="shared" ref="C12:C23" si="1">B12/$B$107</f>
        <v>2.3051771741221563E-5</v>
      </c>
      <c r="D12" s="88"/>
      <c r="E12" s="88"/>
      <c r="F12" s="88"/>
      <c r="G12" s="88"/>
      <c r="H12" s="88"/>
    </row>
    <row r="13" spans="1:8" x14ac:dyDescent="0.2">
      <c r="A13" s="19" t="s">
        <v>160</v>
      </c>
      <c r="B13" s="20">
        <v>75.694047000000012</v>
      </c>
      <c r="C13" s="18">
        <f t="shared" si="1"/>
        <v>3.3021104631912246E-5</v>
      </c>
      <c r="D13" s="88"/>
      <c r="E13" s="88"/>
      <c r="F13" s="88"/>
      <c r="G13" s="88"/>
      <c r="H13" s="88"/>
    </row>
    <row r="14" spans="1:8" x14ac:dyDescent="0.2">
      <c r="A14" s="19" t="s">
        <v>161</v>
      </c>
      <c r="B14" s="20">
        <v>119.248932</v>
      </c>
      <c r="C14" s="18">
        <f t="shared" si="1"/>
        <v>5.2021679602040403E-5</v>
      </c>
      <c r="D14" s="88"/>
      <c r="E14" s="88"/>
      <c r="F14" s="88"/>
      <c r="G14" s="88"/>
      <c r="H14" s="88"/>
    </row>
    <row r="15" spans="1:8" x14ac:dyDescent="0.2">
      <c r="A15" s="19" t="s">
        <v>162</v>
      </c>
      <c r="B15" s="20">
        <v>17.308962000000001</v>
      </c>
      <c r="C15" s="18">
        <f t="shared" si="1"/>
        <v>7.5509378600379629E-6</v>
      </c>
      <c r="D15" s="88"/>
      <c r="E15" s="88"/>
      <c r="F15" s="88"/>
      <c r="G15" s="88"/>
      <c r="H15" s="88"/>
    </row>
    <row r="16" spans="1:8" x14ac:dyDescent="0.2">
      <c r="A16" s="19" t="s">
        <v>163</v>
      </c>
      <c r="B16" s="20">
        <v>62.689374000000001</v>
      </c>
      <c r="C16" s="18">
        <f t="shared" si="1"/>
        <v>2.7347888773381064E-5</v>
      </c>
      <c r="D16" s="88"/>
      <c r="E16" s="88"/>
      <c r="F16" s="88"/>
      <c r="G16" s="88"/>
      <c r="H16" s="88"/>
    </row>
    <row r="17" spans="1:8" x14ac:dyDescent="0.2">
      <c r="A17" s="19" t="s">
        <v>164</v>
      </c>
      <c r="B17" s="20">
        <v>88.082864999999998</v>
      </c>
      <c r="C17" s="18">
        <f t="shared" si="1"/>
        <v>3.8425657191292738E-5</v>
      </c>
      <c r="D17" s="88"/>
      <c r="E17" s="88"/>
      <c r="F17" s="88"/>
      <c r="G17" s="88"/>
      <c r="H17" s="88"/>
    </row>
    <row r="18" spans="1:8" x14ac:dyDescent="0.2">
      <c r="A18" s="19" t="s">
        <v>165</v>
      </c>
      <c r="B18" s="20">
        <v>42.958145999999999</v>
      </c>
      <c r="C18" s="18">
        <f t="shared" si="1"/>
        <v>1.8740250919057904E-5</v>
      </c>
      <c r="D18" s="88"/>
      <c r="E18" s="88"/>
      <c r="F18" s="88"/>
      <c r="G18" s="88"/>
      <c r="H18" s="88"/>
    </row>
    <row r="19" spans="1:8" x14ac:dyDescent="0.2">
      <c r="A19" s="19" t="s">
        <v>166</v>
      </c>
      <c r="B19" s="20">
        <v>34.925120999999997</v>
      </c>
      <c r="C19" s="18">
        <f t="shared" si="1"/>
        <v>1.5235888693112092E-5</v>
      </c>
      <c r="D19" s="88"/>
      <c r="E19" s="88"/>
      <c r="F19" s="88"/>
      <c r="G19" s="88"/>
      <c r="H19" s="88"/>
    </row>
    <row r="20" spans="1:8" x14ac:dyDescent="0.2">
      <c r="A20" s="19" t="s">
        <v>167</v>
      </c>
      <c r="B20" s="20">
        <f>5.571*4*3.519</f>
        <v>78.417395999999997</v>
      </c>
      <c r="C20" s="18">
        <f t="shared" si="1"/>
        <v>3.4209150400930422E-5</v>
      </c>
      <c r="D20" s="88"/>
      <c r="E20" s="88"/>
      <c r="F20" s="88"/>
      <c r="G20" s="88"/>
      <c r="H20" s="88"/>
    </row>
    <row r="21" spans="1:8" x14ac:dyDescent="0.2">
      <c r="A21" s="19" t="s">
        <v>168</v>
      </c>
      <c r="B21" s="20">
        <v>53.981927999999996</v>
      </c>
      <c r="C21" s="18">
        <f t="shared" si="1"/>
        <v>2.3549314158355845E-5</v>
      </c>
      <c r="D21" s="88"/>
      <c r="E21" s="88"/>
      <c r="F21" s="88"/>
      <c r="G21" s="88"/>
      <c r="H21" s="88"/>
    </row>
    <row r="22" spans="1:8" x14ac:dyDescent="0.2">
      <c r="A22" s="6" t="s">
        <v>61</v>
      </c>
      <c r="B22" s="20">
        <v>0</v>
      </c>
      <c r="C22" s="24">
        <f t="shared" si="1"/>
        <v>0</v>
      </c>
      <c r="D22" s="88"/>
      <c r="E22" s="88"/>
      <c r="F22" s="88"/>
      <c r="G22" s="88"/>
      <c r="H22" s="88"/>
    </row>
    <row r="23" spans="1:8" ht="15" x14ac:dyDescent="0.25">
      <c r="A23" s="5" t="s">
        <v>62</v>
      </c>
      <c r="B23" s="14">
        <f>SUM(B12:B22)</f>
        <v>626.14818600000001</v>
      </c>
      <c r="C23" s="21">
        <f t="shared" si="1"/>
        <v>2.7315364397134223E-4</v>
      </c>
      <c r="D23" s="88"/>
      <c r="E23" s="88"/>
      <c r="F23" s="88"/>
      <c r="G23" s="88"/>
      <c r="H23" s="88"/>
    </row>
    <row r="24" spans="1:8" ht="15" x14ac:dyDescent="0.25">
      <c r="A24" s="79" t="s">
        <v>63</v>
      </c>
      <c r="B24" s="75" t="s">
        <v>175</v>
      </c>
      <c r="C24" s="65" t="s">
        <v>175</v>
      </c>
      <c r="D24" s="88"/>
      <c r="E24" s="88"/>
      <c r="F24" s="88"/>
      <c r="G24" s="88"/>
      <c r="H24" s="88"/>
    </row>
    <row r="25" spans="1:8" x14ac:dyDescent="0.2">
      <c r="A25" s="6" t="s">
        <v>48</v>
      </c>
      <c r="B25" s="20">
        <v>0</v>
      </c>
      <c r="C25" s="18">
        <f>B25/$B$107</f>
        <v>0</v>
      </c>
      <c r="D25" s="88"/>
      <c r="E25" s="88"/>
      <c r="F25" s="88"/>
      <c r="G25" s="88"/>
      <c r="H25" s="88"/>
    </row>
    <row r="26" spans="1:8" x14ac:dyDescent="0.2">
      <c r="A26" s="6" t="s">
        <v>49</v>
      </c>
      <c r="B26" s="20">
        <v>0</v>
      </c>
      <c r="C26" s="18">
        <f>B26/$B$107</f>
        <v>0</v>
      </c>
      <c r="D26" s="88"/>
      <c r="E26" s="88"/>
      <c r="F26" s="88"/>
      <c r="G26" s="88"/>
      <c r="H26" s="88"/>
    </row>
    <row r="27" spans="1:8" x14ac:dyDescent="0.2">
      <c r="A27" s="6" t="s">
        <v>43</v>
      </c>
      <c r="B27" s="20">
        <v>0</v>
      </c>
      <c r="C27" s="24">
        <f>B27/$B$107</f>
        <v>0</v>
      </c>
      <c r="D27" s="88"/>
      <c r="E27" s="88"/>
      <c r="F27" s="88"/>
      <c r="G27" s="88"/>
      <c r="H27" s="88"/>
    </row>
    <row r="28" spans="1:8" ht="15" x14ac:dyDescent="0.25">
      <c r="A28" s="5" t="s">
        <v>64</v>
      </c>
      <c r="B28" s="14">
        <f>SUM(B25:B27)</f>
        <v>0</v>
      </c>
      <c r="C28" s="21">
        <f>B28/$B$107</f>
        <v>0</v>
      </c>
      <c r="D28" s="88"/>
      <c r="E28" s="88"/>
      <c r="F28" s="88"/>
      <c r="G28" s="88"/>
      <c r="H28" s="88"/>
    </row>
    <row r="29" spans="1:8" ht="15" x14ac:dyDescent="0.25">
      <c r="A29" s="79" t="s">
        <v>65</v>
      </c>
      <c r="B29" s="75" t="s">
        <v>175</v>
      </c>
      <c r="C29" s="65" t="s">
        <v>175</v>
      </c>
      <c r="D29" s="88"/>
      <c r="E29" s="88"/>
      <c r="F29" s="88"/>
      <c r="G29" s="88"/>
      <c r="H29" s="88"/>
    </row>
    <row r="30" spans="1:8" x14ac:dyDescent="0.2">
      <c r="A30" s="6" t="s">
        <v>48</v>
      </c>
      <c r="B30" s="20">
        <v>0</v>
      </c>
      <c r="C30" s="18">
        <f>B30/$B$107</f>
        <v>0</v>
      </c>
      <c r="D30" s="88"/>
      <c r="E30" s="88"/>
      <c r="F30" s="88"/>
      <c r="G30" s="88"/>
      <c r="H30" s="88"/>
    </row>
    <row r="31" spans="1:8" x14ac:dyDescent="0.2">
      <c r="A31" s="6" t="s">
        <v>49</v>
      </c>
      <c r="B31" s="20">
        <v>0</v>
      </c>
      <c r="C31" s="18">
        <f>B31/$B$107</f>
        <v>0</v>
      </c>
      <c r="D31" s="88"/>
      <c r="E31" s="88"/>
      <c r="F31" s="88"/>
      <c r="G31" s="88"/>
      <c r="H31" s="88"/>
    </row>
    <row r="32" spans="1:8" x14ac:dyDescent="0.2">
      <c r="A32" s="6" t="s">
        <v>43</v>
      </c>
      <c r="B32" s="20">
        <v>0</v>
      </c>
      <c r="C32" s="24">
        <f>B32/$B$107</f>
        <v>0</v>
      </c>
      <c r="D32" s="88"/>
      <c r="E32" s="88"/>
      <c r="F32" s="88"/>
      <c r="G32" s="88"/>
      <c r="H32" s="88"/>
    </row>
    <row r="33" spans="1:8" ht="15" x14ac:dyDescent="0.25">
      <c r="A33" s="5" t="s">
        <v>66</v>
      </c>
      <c r="B33" s="14">
        <f>SUM(B30:B32)</f>
        <v>0</v>
      </c>
      <c r="C33" s="21">
        <f>B33/$B$107</f>
        <v>0</v>
      </c>
      <c r="D33" s="88"/>
      <c r="E33" s="88"/>
      <c r="F33" s="88"/>
      <c r="G33" s="88"/>
      <c r="H33" s="88"/>
    </row>
    <row r="34" spans="1:8" ht="15" x14ac:dyDescent="0.25">
      <c r="A34" s="79" t="s">
        <v>67</v>
      </c>
      <c r="B34" s="74" t="s">
        <v>175</v>
      </c>
      <c r="C34" s="65" t="s">
        <v>175</v>
      </c>
      <c r="D34" s="88"/>
      <c r="E34" s="88"/>
      <c r="F34" s="88"/>
      <c r="G34" s="88"/>
      <c r="H34" s="88"/>
    </row>
    <row r="35" spans="1:8" ht="15" x14ac:dyDescent="0.25">
      <c r="A35" s="81" t="s">
        <v>68</v>
      </c>
      <c r="B35" s="74" t="s">
        <v>175</v>
      </c>
      <c r="C35" s="65" t="s">
        <v>175</v>
      </c>
      <c r="D35" s="88"/>
      <c r="E35" s="88"/>
      <c r="F35" s="88"/>
      <c r="G35" s="88"/>
      <c r="H35" s="88"/>
    </row>
    <row r="36" spans="1:8" x14ac:dyDescent="0.2">
      <c r="A36" s="6" t="s">
        <v>69</v>
      </c>
      <c r="B36" s="20">
        <v>0.04</v>
      </c>
      <c r="C36" s="24">
        <f>B36/$B$107</f>
        <v>1.7449776272055973E-8</v>
      </c>
      <c r="D36" s="88"/>
      <c r="E36" s="88"/>
      <c r="F36" s="88"/>
      <c r="G36" s="88"/>
      <c r="H36" s="88"/>
    </row>
    <row r="37" spans="1:8" x14ac:dyDescent="0.2">
      <c r="A37" s="6" t="s">
        <v>70</v>
      </c>
      <c r="B37" s="20">
        <v>0.72</v>
      </c>
      <c r="C37" s="18">
        <f>B37/$B$107</f>
        <v>3.1409597289700751E-7</v>
      </c>
      <c r="D37" s="88"/>
      <c r="E37" s="88"/>
      <c r="F37" s="88"/>
      <c r="G37" s="88"/>
      <c r="H37" s="88"/>
    </row>
    <row r="38" spans="1:8" x14ac:dyDescent="0.2">
      <c r="A38" s="6" t="s">
        <v>71</v>
      </c>
      <c r="B38" s="20">
        <v>3.3</v>
      </c>
      <c r="C38" s="18">
        <f>B38/$B$107</f>
        <v>1.4396065424446175E-6</v>
      </c>
      <c r="D38" s="88"/>
      <c r="E38" s="88"/>
      <c r="F38" s="88"/>
      <c r="G38" s="88"/>
      <c r="H38" s="88"/>
    </row>
    <row r="39" spans="1:8" ht="15" x14ac:dyDescent="0.25">
      <c r="A39" s="5" t="s">
        <v>72</v>
      </c>
      <c r="B39" s="14">
        <f>SUM(B36:B38)</f>
        <v>4.0599999999999996</v>
      </c>
      <c r="C39" s="21">
        <f>B39/$B$107</f>
        <v>1.771152291613681E-6</v>
      </c>
      <c r="D39" s="88"/>
      <c r="E39" s="88"/>
      <c r="F39" s="88"/>
      <c r="G39" s="88"/>
      <c r="H39" s="88"/>
    </row>
    <row r="40" spans="1:8" ht="15" x14ac:dyDescent="0.25">
      <c r="A40" s="81" t="s">
        <v>73</v>
      </c>
      <c r="B40" s="74" t="s">
        <v>175</v>
      </c>
      <c r="C40" s="65" t="s">
        <v>175</v>
      </c>
      <c r="D40" s="88"/>
      <c r="E40" s="88"/>
      <c r="F40" s="88"/>
      <c r="G40" s="88"/>
      <c r="H40" s="88"/>
    </row>
    <row r="41" spans="1:8" x14ac:dyDescent="0.2">
      <c r="A41" s="6" t="s">
        <v>74</v>
      </c>
      <c r="B41" s="20">
        <v>0</v>
      </c>
      <c r="C41" s="24">
        <f t="shared" ref="C41:C47" si="2">B41/$B$107</f>
        <v>0</v>
      </c>
      <c r="D41" s="88"/>
      <c r="E41" s="88"/>
      <c r="F41" s="88"/>
      <c r="G41" s="88"/>
      <c r="H41" s="88"/>
    </row>
    <row r="42" spans="1:8" x14ac:dyDescent="0.2">
      <c r="A42" s="6" t="s">
        <v>75</v>
      </c>
      <c r="B42" s="20">
        <v>31.56</v>
      </c>
      <c r="C42" s="24">
        <f t="shared" si="2"/>
        <v>1.3767873478652161E-5</v>
      </c>
      <c r="D42" s="88"/>
      <c r="E42" s="88"/>
      <c r="F42" s="88"/>
      <c r="G42" s="88"/>
      <c r="H42" s="88"/>
    </row>
    <row r="43" spans="1:8" x14ac:dyDescent="0.2">
      <c r="A43" s="6" t="s">
        <v>76</v>
      </c>
      <c r="B43" s="20">
        <v>0.75</v>
      </c>
      <c r="C43" s="24">
        <f t="shared" si="2"/>
        <v>3.2718330510104946E-7</v>
      </c>
      <c r="D43" s="88"/>
      <c r="E43" s="88"/>
      <c r="F43" s="88"/>
      <c r="G43" s="88"/>
      <c r="H43" s="88"/>
    </row>
    <row r="44" spans="1:8" x14ac:dyDescent="0.2">
      <c r="A44" s="6" t="s">
        <v>77</v>
      </c>
      <c r="B44" s="20">
        <v>6.52</v>
      </c>
      <c r="C44" s="24">
        <f t="shared" si="2"/>
        <v>2.8443135323451231E-6</v>
      </c>
      <c r="D44" s="88"/>
      <c r="E44" s="88"/>
      <c r="F44" s="88"/>
      <c r="G44" s="88"/>
      <c r="H44" s="88"/>
    </row>
    <row r="45" spans="1:8" x14ac:dyDescent="0.2">
      <c r="A45" s="6" t="s">
        <v>78</v>
      </c>
      <c r="B45" s="20">
        <v>27.86</v>
      </c>
      <c r="C45" s="18">
        <f t="shared" si="2"/>
        <v>1.2153769173486985E-5</v>
      </c>
      <c r="D45" s="88"/>
      <c r="E45" s="88"/>
      <c r="F45" s="88"/>
      <c r="G45" s="88"/>
      <c r="H45" s="88"/>
    </row>
    <row r="46" spans="1:8" ht="15" x14ac:dyDescent="0.25">
      <c r="A46" s="5" t="s">
        <v>79</v>
      </c>
      <c r="B46" s="14">
        <f>SUM(B41:B45)</f>
        <v>66.69</v>
      </c>
      <c r="C46" s="21">
        <f t="shared" si="2"/>
        <v>2.9093139489585319E-5</v>
      </c>
      <c r="D46" s="88"/>
      <c r="E46" s="88"/>
      <c r="F46" s="88"/>
      <c r="G46" s="88"/>
      <c r="H46" s="88"/>
    </row>
    <row r="47" spans="1:8" ht="15" x14ac:dyDescent="0.25">
      <c r="A47" s="5" t="s">
        <v>80</v>
      </c>
      <c r="B47" s="14">
        <f>B46+B39</f>
        <v>70.75</v>
      </c>
      <c r="C47" s="21">
        <f t="shared" si="2"/>
        <v>3.0864291781199003E-5</v>
      </c>
      <c r="D47" s="88"/>
      <c r="E47" s="88"/>
      <c r="F47" s="88"/>
      <c r="G47" s="88"/>
      <c r="H47" s="88"/>
    </row>
    <row r="48" spans="1:8" ht="15" x14ac:dyDescent="0.25">
      <c r="A48" s="79" t="s">
        <v>81</v>
      </c>
      <c r="B48" s="74" t="s">
        <v>175</v>
      </c>
      <c r="C48" s="65" t="s">
        <v>175</v>
      </c>
      <c r="D48" s="88"/>
      <c r="E48" s="88"/>
      <c r="F48" s="88"/>
      <c r="G48" s="88"/>
      <c r="H48" s="88"/>
    </row>
    <row r="49" spans="1:8" ht="15" x14ac:dyDescent="0.25">
      <c r="A49" s="81" t="s">
        <v>82</v>
      </c>
      <c r="B49" s="74" t="s">
        <v>175</v>
      </c>
      <c r="C49" s="65" t="s">
        <v>175</v>
      </c>
      <c r="D49" s="88"/>
      <c r="E49" s="88"/>
      <c r="F49" s="88"/>
      <c r="G49" s="88"/>
      <c r="H49" s="88"/>
    </row>
    <row r="50" spans="1:8" x14ac:dyDescent="0.2">
      <c r="A50" s="6" t="s">
        <v>83</v>
      </c>
      <c r="B50" s="20">
        <v>10.7</v>
      </c>
      <c r="C50" s="18">
        <f t="shared" ref="C50:C59" si="3">B50/$B$107</f>
        <v>4.667815152774972E-6</v>
      </c>
      <c r="D50" s="88"/>
      <c r="E50" s="88"/>
      <c r="F50" s="88"/>
      <c r="G50" s="88"/>
      <c r="H50" s="88"/>
    </row>
    <row r="51" spans="1:8" x14ac:dyDescent="0.2">
      <c r="A51" s="6" t="s">
        <v>84</v>
      </c>
      <c r="B51" s="20">
        <v>9.64</v>
      </c>
      <c r="C51" s="18">
        <f t="shared" si="3"/>
        <v>4.2053960815654894E-6</v>
      </c>
      <c r="D51" s="88"/>
      <c r="E51" s="88"/>
      <c r="F51" s="88"/>
      <c r="G51" s="88"/>
      <c r="H51" s="88"/>
    </row>
    <row r="52" spans="1:8" x14ac:dyDescent="0.2">
      <c r="A52" s="6" t="s">
        <v>85</v>
      </c>
      <c r="B52" s="20">
        <v>127.36</v>
      </c>
      <c r="C52" s="18">
        <f t="shared" si="3"/>
        <v>5.5560087650226212E-5</v>
      </c>
      <c r="D52" s="88"/>
      <c r="E52" s="88"/>
      <c r="F52" s="88"/>
      <c r="G52" s="88"/>
      <c r="H52" s="88"/>
    </row>
    <row r="53" spans="1:8" x14ac:dyDescent="0.2">
      <c r="A53" s="6" t="s">
        <v>86</v>
      </c>
      <c r="B53" s="20">
        <v>13.11</v>
      </c>
      <c r="C53" s="18">
        <f t="shared" si="3"/>
        <v>5.7191641731663443E-6</v>
      </c>
      <c r="D53" s="88"/>
      <c r="E53" s="88"/>
      <c r="F53" s="88"/>
      <c r="G53" s="88"/>
      <c r="H53" s="88"/>
    </row>
    <row r="54" spans="1:8" x14ac:dyDescent="0.2">
      <c r="A54" s="6" t="s">
        <v>87</v>
      </c>
      <c r="B54" s="20">
        <v>40.18</v>
      </c>
      <c r="C54" s="18">
        <f t="shared" si="3"/>
        <v>1.7528300265280222E-5</v>
      </c>
      <c r="D54" s="88"/>
      <c r="E54" s="88"/>
      <c r="F54" s="88"/>
      <c r="G54" s="88"/>
      <c r="H54" s="88"/>
    </row>
    <row r="55" spans="1:8" x14ac:dyDescent="0.2">
      <c r="A55" s="6" t="s">
        <v>69</v>
      </c>
      <c r="B55" s="20">
        <v>34.51</v>
      </c>
      <c r="C55" s="18">
        <f t="shared" si="3"/>
        <v>1.5054794478716288E-5</v>
      </c>
      <c r="D55" s="88"/>
      <c r="E55" s="88"/>
      <c r="F55" s="88"/>
      <c r="G55" s="88"/>
      <c r="H55" s="88"/>
    </row>
    <row r="56" spans="1:8" x14ac:dyDescent="0.2">
      <c r="A56" s="6" t="s">
        <v>70</v>
      </c>
      <c r="B56" s="20">
        <v>50.86</v>
      </c>
      <c r="C56" s="24">
        <f t="shared" si="3"/>
        <v>2.2187390529919166E-5</v>
      </c>
      <c r="D56" s="88"/>
      <c r="E56" s="88"/>
      <c r="F56" s="88"/>
      <c r="G56" s="88"/>
      <c r="H56" s="88"/>
    </row>
    <row r="57" spans="1:8" x14ac:dyDescent="0.2">
      <c r="A57" s="6" t="s">
        <v>88</v>
      </c>
      <c r="B57" s="20">
        <v>99.93</v>
      </c>
      <c r="C57" s="18">
        <f t="shared" si="3"/>
        <v>4.3593903571663835E-5</v>
      </c>
      <c r="D57" s="88"/>
      <c r="E57" s="88"/>
      <c r="F57" s="88"/>
      <c r="G57" s="88"/>
      <c r="H57" s="88"/>
    </row>
    <row r="58" spans="1:8" x14ac:dyDescent="0.2">
      <c r="A58" s="6" t="s">
        <v>71</v>
      </c>
      <c r="B58" s="20">
        <v>49.79</v>
      </c>
      <c r="C58" s="18">
        <f t="shared" si="3"/>
        <v>2.1720609014641671E-5</v>
      </c>
      <c r="D58" s="88"/>
      <c r="E58" s="88"/>
      <c r="F58" s="88"/>
      <c r="G58" s="88"/>
      <c r="H58" s="88"/>
    </row>
    <row r="59" spans="1:8" ht="15" x14ac:dyDescent="0.25">
      <c r="A59" s="5" t="s">
        <v>89</v>
      </c>
      <c r="B59" s="14">
        <f>SUM(B50:B58)</f>
        <v>436.08000000000004</v>
      </c>
      <c r="C59" s="21">
        <f t="shared" si="3"/>
        <v>1.9023746091795422E-4</v>
      </c>
      <c r="D59" s="88"/>
      <c r="E59" s="88"/>
      <c r="F59" s="88"/>
      <c r="G59" s="88"/>
      <c r="H59" s="88"/>
    </row>
    <row r="60" spans="1:8" ht="15" x14ac:dyDescent="0.25">
      <c r="A60" s="81" t="s">
        <v>90</v>
      </c>
      <c r="B60" s="74" t="s">
        <v>175</v>
      </c>
      <c r="C60" s="65" t="s">
        <v>175</v>
      </c>
      <c r="D60" s="88"/>
      <c r="E60" s="88"/>
      <c r="F60" s="88"/>
      <c r="G60" s="88"/>
      <c r="H60" s="88"/>
    </row>
    <row r="61" spans="1:8" x14ac:dyDescent="0.2">
      <c r="A61" s="6" t="s">
        <v>91</v>
      </c>
      <c r="B61" s="20">
        <v>6.22</v>
      </c>
      <c r="C61" s="18">
        <f t="shared" ref="C61:C83" si="4">B61/$B$107</f>
        <v>2.7134402103047037E-6</v>
      </c>
      <c r="D61" s="88"/>
      <c r="E61" s="88"/>
      <c r="F61" s="88"/>
      <c r="G61" s="88"/>
      <c r="H61" s="88"/>
    </row>
    <row r="62" spans="1:8" x14ac:dyDescent="0.2">
      <c r="A62" s="6" t="s">
        <v>92</v>
      </c>
      <c r="B62" s="20">
        <v>5.76</v>
      </c>
      <c r="C62" s="18">
        <f t="shared" si="4"/>
        <v>2.5127677831760601E-6</v>
      </c>
      <c r="D62" s="88"/>
      <c r="E62" s="88"/>
      <c r="F62" s="88"/>
      <c r="G62" s="88"/>
      <c r="H62" s="88"/>
    </row>
    <row r="63" spans="1:8" x14ac:dyDescent="0.2">
      <c r="A63" s="6" t="s">
        <v>93</v>
      </c>
      <c r="B63" s="20">
        <v>6.18</v>
      </c>
      <c r="C63" s="18">
        <f t="shared" si="4"/>
        <v>2.6959904340326475E-6</v>
      </c>
      <c r="D63" s="88"/>
      <c r="E63" s="88"/>
      <c r="F63" s="88"/>
      <c r="G63" s="88"/>
      <c r="H63" s="88"/>
    </row>
    <row r="64" spans="1:8" x14ac:dyDescent="0.2">
      <c r="A64" s="6" t="s">
        <v>95</v>
      </c>
      <c r="B64" s="20">
        <v>0.38</v>
      </c>
      <c r="C64" s="18">
        <f t="shared" si="4"/>
        <v>1.6577287458453172E-7</v>
      </c>
      <c r="D64" s="88"/>
      <c r="E64" s="88"/>
      <c r="F64" s="88"/>
      <c r="G64" s="88"/>
      <c r="H64" s="88"/>
    </row>
    <row r="65" spans="1:8" x14ac:dyDescent="0.2">
      <c r="A65" s="6" t="s">
        <v>96</v>
      </c>
      <c r="B65" s="20">
        <v>2.4500000000000002</v>
      </c>
      <c r="C65" s="18">
        <f t="shared" si="4"/>
        <v>1.0687987966634283E-6</v>
      </c>
      <c r="D65" s="88"/>
      <c r="E65" s="88"/>
      <c r="F65" s="88"/>
      <c r="G65" s="88"/>
      <c r="H65" s="88"/>
    </row>
    <row r="66" spans="1:8" x14ac:dyDescent="0.2">
      <c r="A66" s="6" t="s">
        <v>97</v>
      </c>
      <c r="B66" s="20">
        <v>5.36</v>
      </c>
      <c r="C66" s="18">
        <f t="shared" si="4"/>
        <v>2.3382700204555002E-6</v>
      </c>
      <c r="D66" s="88"/>
      <c r="E66" s="88"/>
      <c r="F66" s="88"/>
      <c r="G66" s="88"/>
      <c r="H66" s="88"/>
    </row>
    <row r="67" spans="1:8" x14ac:dyDescent="0.2">
      <c r="A67" s="6" t="s">
        <v>98</v>
      </c>
      <c r="B67" s="20">
        <v>1.48</v>
      </c>
      <c r="C67" s="18">
        <f t="shared" si="4"/>
        <v>6.4564172206607095E-7</v>
      </c>
      <c r="D67" s="88"/>
      <c r="E67" s="88"/>
      <c r="F67" s="88"/>
      <c r="G67" s="88"/>
      <c r="H67" s="88"/>
    </row>
    <row r="68" spans="1:8" x14ac:dyDescent="0.2">
      <c r="A68" s="6" t="s">
        <v>99</v>
      </c>
      <c r="B68" s="20">
        <v>0.77</v>
      </c>
      <c r="C68" s="18">
        <f t="shared" si="4"/>
        <v>3.3590819323707749E-7</v>
      </c>
      <c r="D68" s="88"/>
      <c r="E68" s="88"/>
      <c r="F68" s="88"/>
      <c r="G68" s="88"/>
      <c r="H68" s="88"/>
    </row>
    <row r="69" spans="1:8" x14ac:dyDescent="0.2">
      <c r="A69" s="6" t="s">
        <v>100</v>
      </c>
      <c r="B69" s="20">
        <v>0.32</v>
      </c>
      <c r="C69" s="18">
        <f t="shared" si="4"/>
        <v>1.3959821017644779E-7</v>
      </c>
      <c r="D69" s="88"/>
      <c r="E69" s="88"/>
      <c r="F69" s="88"/>
      <c r="G69" s="88"/>
      <c r="H69" s="88"/>
    </row>
    <row r="70" spans="1:8" x14ac:dyDescent="0.2">
      <c r="A70" s="6" t="s">
        <v>101</v>
      </c>
      <c r="B70" s="20">
        <v>1.92</v>
      </c>
      <c r="C70" s="18">
        <f t="shared" si="4"/>
        <v>8.3758926105868662E-7</v>
      </c>
      <c r="D70" s="88"/>
      <c r="E70" s="88"/>
      <c r="F70" s="88"/>
      <c r="G70" s="88"/>
      <c r="H70" s="88"/>
    </row>
    <row r="71" spans="1:8" x14ac:dyDescent="0.2">
      <c r="A71" s="6" t="s">
        <v>102</v>
      </c>
      <c r="B71" s="20">
        <v>4.45</v>
      </c>
      <c r="C71" s="18">
        <f t="shared" si="4"/>
        <v>1.9412876102662268E-6</v>
      </c>
      <c r="D71" s="88"/>
      <c r="E71" s="88"/>
      <c r="F71" s="88"/>
      <c r="G71" s="88"/>
      <c r="H71" s="88"/>
    </row>
    <row r="72" spans="1:8" x14ac:dyDescent="0.2">
      <c r="A72" s="6" t="s">
        <v>103</v>
      </c>
      <c r="B72" s="20">
        <v>14.94</v>
      </c>
      <c r="C72" s="18">
        <f t="shared" si="4"/>
        <v>6.5174914376129054E-6</v>
      </c>
      <c r="D72" s="88"/>
      <c r="E72" s="88"/>
      <c r="F72" s="88"/>
      <c r="G72" s="88"/>
      <c r="H72" s="88"/>
    </row>
    <row r="73" spans="1:8" x14ac:dyDescent="0.2">
      <c r="A73" s="6" t="s">
        <v>104</v>
      </c>
      <c r="B73" s="20">
        <v>7.91</v>
      </c>
      <c r="C73" s="18">
        <f t="shared" si="4"/>
        <v>3.4506932577990687E-6</v>
      </c>
      <c r="D73" s="88"/>
      <c r="E73" s="88"/>
      <c r="F73" s="88"/>
      <c r="G73" s="88"/>
      <c r="H73" s="88"/>
    </row>
    <row r="74" spans="1:8" x14ac:dyDescent="0.2">
      <c r="A74" s="6" t="s">
        <v>105</v>
      </c>
      <c r="B74" s="20">
        <v>2.4300000000000002</v>
      </c>
      <c r="C74" s="18">
        <f t="shared" si="4"/>
        <v>1.0600739085274004E-6</v>
      </c>
      <c r="D74" s="88"/>
      <c r="E74" s="88"/>
      <c r="F74" s="88"/>
      <c r="G74" s="88"/>
      <c r="H74" s="88"/>
    </row>
    <row r="75" spans="1:8" x14ac:dyDescent="0.2">
      <c r="A75" s="6" t="s">
        <v>106</v>
      </c>
      <c r="B75" s="20">
        <v>7.21</v>
      </c>
      <c r="C75" s="18">
        <f t="shared" si="4"/>
        <v>3.145322173038089E-6</v>
      </c>
      <c r="D75" s="88"/>
      <c r="E75" s="88"/>
      <c r="F75" s="88"/>
      <c r="G75" s="88"/>
      <c r="H75" s="88"/>
    </row>
    <row r="76" spans="1:8" x14ac:dyDescent="0.2">
      <c r="A76" s="6" t="s">
        <v>107</v>
      </c>
      <c r="B76" s="20">
        <v>3.53</v>
      </c>
      <c r="C76" s="18">
        <f t="shared" si="4"/>
        <v>1.5399427560089395E-6</v>
      </c>
      <c r="D76" s="88"/>
      <c r="E76" s="88"/>
      <c r="F76" s="88"/>
      <c r="G76" s="88"/>
      <c r="H76" s="88"/>
    </row>
    <row r="77" spans="1:8" x14ac:dyDescent="0.2">
      <c r="A77" s="6" t="s">
        <v>108</v>
      </c>
      <c r="B77" s="20">
        <v>1.25</v>
      </c>
      <c r="C77" s="18">
        <f t="shared" si="4"/>
        <v>5.4530550850174914E-7</v>
      </c>
      <c r="D77" s="88"/>
      <c r="E77" s="88"/>
      <c r="F77" s="88"/>
      <c r="G77" s="88"/>
      <c r="H77" s="88"/>
    </row>
    <row r="78" spans="1:8" x14ac:dyDescent="0.2">
      <c r="A78" s="6" t="s">
        <v>109</v>
      </c>
      <c r="B78" s="20">
        <v>10.24</v>
      </c>
      <c r="C78" s="18">
        <f t="shared" si="4"/>
        <v>4.4671427256463292E-6</v>
      </c>
      <c r="D78" s="88"/>
      <c r="E78" s="88"/>
      <c r="F78" s="88"/>
      <c r="G78" s="88"/>
      <c r="H78" s="88"/>
    </row>
    <row r="79" spans="1:8" x14ac:dyDescent="0.2">
      <c r="A79" s="6" t="s">
        <v>110</v>
      </c>
      <c r="B79" s="20">
        <v>0</v>
      </c>
      <c r="C79" s="18">
        <f t="shared" si="4"/>
        <v>0</v>
      </c>
      <c r="D79" s="88"/>
      <c r="E79" s="88"/>
      <c r="F79" s="88"/>
      <c r="G79" s="88"/>
      <c r="H79" s="88"/>
    </row>
    <row r="80" spans="1:8" x14ac:dyDescent="0.2">
      <c r="A80" s="6" t="s">
        <v>111</v>
      </c>
      <c r="B80" s="20">
        <v>19.05</v>
      </c>
      <c r="C80" s="18">
        <f t="shared" si="4"/>
        <v>8.3104559495666562E-6</v>
      </c>
      <c r="D80" s="88"/>
      <c r="E80" s="88"/>
      <c r="F80" s="88"/>
      <c r="G80" s="88"/>
      <c r="H80" s="88"/>
    </row>
    <row r="81" spans="1:8" x14ac:dyDescent="0.2">
      <c r="A81" s="6" t="s">
        <v>112</v>
      </c>
      <c r="B81" s="20">
        <v>7.03</v>
      </c>
      <c r="C81" s="18">
        <f t="shared" si="4"/>
        <v>3.0667981798138372E-6</v>
      </c>
      <c r="D81" s="88"/>
      <c r="E81" s="88"/>
      <c r="F81" s="88"/>
      <c r="G81" s="88"/>
      <c r="H81" s="88"/>
    </row>
    <row r="82" spans="1:8" x14ac:dyDescent="0.2">
      <c r="A82" s="6" t="s">
        <v>113</v>
      </c>
      <c r="B82" s="20">
        <v>12.55</v>
      </c>
      <c r="C82" s="18">
        <f t="shared" si="4"/>
        <v>5.4748673053575616E-6</v>
      </c>
      <c r="D82" s="88"/>
      <c r="E82" s="88"/>
      <c r="F82" s="88"/>
      <c r="G82" s="88"/>
      <c r="H82" s="88"/>
    </row>
    <row r="83" spans="1:8" x14ac:dyDescent="0.2">
      <c r="A83" s="6" t="s">
        <v>114</v>
      </c>
      <c r="B83" s="20">
        <v>45.87</v>
      </c>
      <c r="C83" s="18">
        <f t="shared" si="4"/>
        <v>2.0010530939980186E-5</v>
      </c>
      <c r="D83" s="88"/>
      <c r="E83" s="88"/>
      <c r="F83" s="88"/>
      <c r="G83" s="88"/>
      <c r="H83" s="88"/>
    </row>
    <row r="84" spans="1:8" x14ac:dyDescent="0.2">
      <c r="A84" s="6" t="s">
        <v>115</v>
      </c>
      <c r="B84" s="20">
        <v>7.75</v>
      </c>
      <c r="C84" s="18">
        <f t="shared" ref="C84:C107" si="5">B84/$B$107</f>
        <v>3.3808941527108445E-6</v>
      </c>
      <c r="D84" s="88"/>
      <c r="E84" s="88"/>
      <c r="F84" s="88"/>
      <c r="G84" s="88"/>
      <c r="H84" s="88"/>
    </row>
    <row r="85" spans="1:8" x14ac:dyDescent="0.2">
      <c r="A85" s="6" t="s">
        <v>116</v>
      </c>
      <c r="B85" s="20">
        <v>0.64</v>
      </c>
      <c r="C85" s="18">
        <f t="shared" si="5"/>
        <v>2.7919642035289557E-7</v>
      </c>
      <c r="D85" s="88"/>
      <c r="E85" s="88"/>
      <c r="F85" s="88"/>
      <c r="G85" s="88"/>
      <c r="H85" s="88"/>
    </row>
    <row r="86" spans="1:8" x14ac:dyDescent="0.2">
      <c r="A86" s="6" t="s">
        <v>117</v>
      </c>
      <c r="B86" s="20">
        <v>0</v>
      </c>
      <c r="C86" s="18">
        <f t="shared" si="5"/>
        <v>0</v>
      </c>
      <c r="D86" s="88"/>
      <c r="E86" s="88"/>
      <c r="F86" s="88"/>
      <c r="G86" s="88"/>
      <c r="H86" s="88"/>
    </row>
    <row r="87" spans="1:8" x14ac:dyDescent="0.2">
      <c r="A87" s="6" t="s">
        <v>118</v>
      </c>
      <c r="B87" s="20">
        <v>18.43</v>
      </c>
      <c r="C87" s="18">
        <f t="shared" si="5"/>
        <v>8.0399844173497897E-6</v>
      </c>
      <c r="D87" s="88"/>
      <c r="E87" s="88"/>
      <c r="F87" s="88"/>
      <c r="G87" s="88"/>
      <c r="H87" s="88"/>
    </row>
    <row r="88" spans="1:8" x14ac:dyDescent="0.2">
      <c r="A88" s="6" t="s">
        <v>119</v>
      </c>
      <c r="B88" s="20">
        <v>5.57</v>
      </c>
      <c r="C88" s="18">
        <f t="shared" si="5"/>
        <v>2.4298813458837944E-6</v>
      </c>
      <c r="D88" s="88"/>
      <c r="E88" s="88"/>
      <c r="F88" s="88"/>
      <c r="G88" s="88"/>
      <c r="H88" s="88"/>
    </row>
    <row r="89" spans="1:8" x14ac:dyDescent="0.2">
      <c r="A89" s="6" t="s">
        <v>120</v>
      </c>
      <c r="B89" s="20">
        <v>6.41</v>
      </c>
      <c r="C89" s="18">
        <f t="shared" si="5"/>
        <v>2.7963266475969694E-6</v>
      </c>
      <c r="D89" s="88"/>
      <c r="E89" s="88"/>
      <c r="F89" s="88"/>
      <c r="G89" s="88"/>
      <c r="H89" s="88"/>
    </row>
    <row r="90" spans="1:8" x14ac:dyDescent="0.2">
      <c r="A90" s="6" t="s">
        <v>121</v>
      </c>
      <c r="B90" s="20">
        <v>8.6300000000000008</v>
      </c>
      <c r="C90" s="18">
        <f t="shared" si="5"/>
        <v>3.7647892306960765E-6</v>
      </c>
      <c r="D90" s="88"/>
      <c r="E90" s="88"/>
      <c r="F90" s="88"/>
      <c r="G90" s="88"/>
      <c r="H90" s="88"/>
    </row>
    <row r="91" spans="1:8" x14ac:dyDescent="0.2">
      <c r="A91" s="6" t="s">
        <v>122</v>
      </c>
      <c r="B91" s="20">
        <v>7.48</v>
      </c>
      <c r="C91" s="18">
        <f t="shared" si="5"/>
        <v>3.263108162874467E-6</v>
      </c>
      <c r="D91" s="88"/>
      <c r="E91" s="88"/>
      <c r="F91" s="88"/>
      <c r="G91" s="88"/>
      <c r="H91" s="88"/>
    </row>
    <row r="92" spans="1:8" x14ac:dyDescent="0.2">
      <c r="A92" s="6" t="s">
        <v>123</v>
      </c>
      <c r="B92" s="20">
        <v>71.3</v>
      </c>
      <c r="C92" s="18">
        <f t="shared" si="5"/>
        <v>3.1104226204939768E-5</v>
      </c>
      <c r="D92" s="88"/>
      <c r="E92" s="88"/>
      <c r="F92" s="88"/>
      <c r="G92" s="88"/>
      <c r="H92" s="88"/>
    </row>
    <row r="93" spans="1:8" x14ac:dyDescent="0.2">
      <c r="A93" s="6" t="s">
        <v>124</v>
      </c>
      <c r="B93" s="20">
        <v>9.73</v>
      </c>
      <c r="C93" s="18">
        <f t="shared" si="5"/>
        <v>4.2446580781776151E-6</v>
      </c>
      <c r="D93" s="88"/>
      <c r="E93" s="88"/>
      <c r="F93" s="88"/>
      <c r="G93" s="88"/>
      <c r="H93" s="88"/>
    </row>
    <row r="94" spans="1:8" x14ac:dyDescent="0.2">
      <c r="A94" s="6" t="s">
        <v>125</v>
      </c>
      <c r="B94" s="20">
        <v>0</v>
      </c>
      <c r="C94" s="18">
        <f t="shared" si="5"/>
        <v>0</v>
      </c>
      <c r="D94" s="88"/>
      <c r="E94" s="88"/>
      <c r="F94" s="88"/>
      <c r="G94" s="88"/>
      <c r="H94" s="88"/>
    </row>
    <row r="95" spans="1:8" x14ac:dyDescent="0.2">
      <c r="A95" s="6" t="s">
        <v>126</v>
      </c>
      <c r="B95" s="20">
        <v>4.1900000000000004</v>
      </c>
      <c r="C95" s="18">
        <f t="shared" si="5"/>
        <v>1.8278640644978633E-6</v>
      </c>
      <c r="D95" s="88"/>
      <c r="E95" s="88"/>
      <c r="F95" s="88"/>
      <c r="G95" s="88"/>
      <c r="H95" s="88"/>
    </row>
    <row r="96" spans="1:8" x14ac:dyDescent="0.2">
      <c r="A96" s="6" t="s">
        <v>127</v>
      </c>
      <c r="B96" s="20">
        <v>13.36</v>
      </c>
      <c r="C96" s="18">
        <f t="shared" si="5"/>
        <v>5.8282252748666946E-6</v>
      </c>
      <c r="D96" s="88"/>
      <c r="E96" s="88"/>
      <c r="F96" s="88"/>
      <c r="G96" s="88"/>
      <c r="H96" s="88"/>
    </row>
    <row r="97" spans="1:8" x14ac:dyDescent="0.2">
      <c r="A97" s="6" t="s">
        <v>128</v>
      </c>
      <c r="B97" s="20">
        <v>15.43</v>
      </c>
      <c r="C97" s="18">
        <f t="shared" si="5"/>
        <v>6.731251196945591E-6</v>
      </c>
      <c r="D97" s="88"/>
      <c r="E97" s="88"/>
      <c r="F97" s="88"/>
      <c r="G97" s="88"/>
      <c r="H97" s="88"/>
    </row>
    <row r="98" spans="1:8" x14ac:dyDescent="0.2">
      <c r="A98" s="6" t="s">
        <v>129</v>
      </c>
      <c r="B98" s="20">
        <v>4.42</v>
      </c>
      <c r="C98" s="18">
        <f t="shared" si="5"/>
        <v>1.9282002780621849E-6</v>
      </c>
      <c r="D98" s="88"/>
      <c r="E98" s="88"/>
      <c r="F98" s="88"/>
      <c r="G98" s="88"/>
      <c r="H98" s="88"/>
    </row>
    <row r="99" spans="1:8" x14ac:dyDescent="0.2">
      <c r="A99" s="6" t="s">
        <v>130</v>
      </c>
      <c r="B99" s="20">
        <v>6.55</v>
      </c>
      <c r="C99" s="18">
        <f t="shared" si="5"/>
        <v>2.8574008645491655E-6</v>
      </c>
      <c r="D99" s="88"/>
      <c r="E99" s="88"/>
      <c r="F99" s="88"/>
      <c r="G99" s="88"/>
      <c r="H99" s="88"/>
    </row>
    <row r="100" spans="1:8" x14ac:dyDescent="0.2">
      <c r="A100" s="6" t="s">
        <v>131</v>
      </c>
      <c r="B100" s="20">
        <v>5.62</v>
      </c>
      <c r="C100" s="24">
        <f t="shared" si="5"/>
        <v>2.4516935662238639E-6</v>
      </c>
      <c r="D100" s="88"/>
      <c r="E100" s="88"/>
      <c r="F100" s="88"/>
      <c r="G100" s="88"/>
      <c r="H100" s="88"/>
    </row>
    <row r="101" spans="1:8" x14ac:dyDescent="0.2">
      <c r="A101" s="6" t="s">
        <v>132</v>
      </c>
      <c r="B101" s="20">
        <v>15.61</v>
      </c>
      <c r="C101" s="24">
        <f t="shared" si="5"/>
        <v>6.8097751901698424E-6</v>
      </c>
      <c r="D101" s="88"/>
      <c r="E101" s="88"/>
      <c r="F101" s="88"/>
      <c r="G101" s="88"/>
      <c r="H101" s="88"/>
    </row>
    <row r="102" spans="1:8" x14ac:dyDescent="0.2">
      <c r="A102" s="6" t="s">
        <v>133</v>
      </c>
      <c r="B102" s="20">
        <v>6.24</v>
      </c>
      <c r="C102" s="24">
        <f t="shared" si="5"/>
        <v>2.7221650984407318E-6</v>
      </c>
      <c r="D102" s="88"/>
      <c r="E102" s="88"/>
      <c r="F102" s="88"/>
      <c r="G102" s="88"/>
      <c r="H102" s="88"/>
    </row>
    <row r="103" spans="1:8" x14ac:dyDescent="0.2">
      <c r="A103" s="6" t="s">
        <v>134</v>
      </c>
      <c r="B103" s="20">
        <v>2.57</v>
      </c>
      <c r="C103" s="18">
        <f t="shared" si="5"/>
        <v>1.1211481254795961E-6</v>
      </c>
      <c r="D103" s="88"/>
      <c r="E103" s="88"/>
      <c r="F103" s="88"/>
      <c r="G103" s="88"/>
      <c r="H103" s="88"/>
    </row>
    <row r="104" spans="1:8" ht="15" x14ac:dyDescent="0.25">
      <c r="A104" s="5" t="s">
        <v>135</v>
      </c>
      <c r="B104" s="14">
        <f>SUM(B61:B103)</f>
        <v>377.23</v>
      </c>
      <c r="C104" s="21">
        <f t="shared" si="5"/>
        <v>1.6456447757769188E-4</v>
      </c>
      <c r="D104" s="88"/>
      <c r="E104" s="88"/>
      <c r="F104" s="88"/>
      <c r="G104" s="88"/>
      <c r="H104" s="88"/>
    </row>
    <row r="105" spans="1:8" ht="15" x14ac:dyDescent="0.25">
      <c r="A105" s="5" t="s">
        <v>136</v>
      </c>
      <c r="B105" s="14">
        <f>B104+B59</f>
        <v>813.31000000000006</v>
      </c>
      <c r="C105" s="21">
        <f t="shared" si="5"/>
        <v>3.5480193849564607E-4</v>
      </c>
      <c r="D105" s="88"/>
      <c r="E105" s="88"/>
      <c r="F105" s="88"/>
      <c r="G105" s="88"/>
      <c r="H105" s="88"/>
    </row>
    <row r="106" spans="1:8" ht="15" x14ac:dyDescent="0.25">
      <c r="A106" s="5" t="s">
        <v>137</v>
      </c>
      <c r="B106" s="14">
        <f>B10+B23+B28+B33+B39+B46+B59+B104</f>
        <v>1875.044797</v>
      </c>
      <c r="C106" s="21">
        <f t="shared" si="5"/>
        <v>8.1797780519331513E-4</v>
      </c>
      <c r="D106" s="88"/>
      <c r="E106" s="88"/>
      <c r="F106" s="88"/>
      <c r="G106" s="88"/>
      <c r="H106" s="88"/>
    </row>
    <row r="107" spans="1:8" s="45" customFormat="1" ht="30" customHeight="1" x14ac:dyDescent="0.2">
      <c r="A107" s="42" t="s">
        <v>151</v>
      </c>
      <c r="B107" s="72">
        <v>2292293</v>
      </c>
      <c r="C107" s="71">
        <f t="shared" si="5"/>
        <v>1</v>
      </c>
      <c r="D107" s="88"/>
      <c r="E107" s="88"/>
      <c r="F107" s="88"/>
      <c r="G107" s="88"/>
      <c r="H107" s="88"/>
    </row>
    <row r="108" spans="1:8" s="1" customFormat="1" hidden="1" x14ac:dyDescent="0.2">
      <c r="A108" s="54" t="s">
        <v>175</v>
      </c>
      <c r="B108" s="69" t="s">
        <v>175</v>
      </c>
      <c r="C108" s="54" t="s">
        <v>175</v>
      </c>
      <c r="D108" s="88"/>
      <c r="E108" s="88"/>
      <c r="F108" s="88"/>
      <c r="G108" s="88"/>
      <c r="H108" s="88"/>
    </row>
    <row r="109" spans="1:8" s="45" customFormat="1" ht="30" customHeight="1" x14ac:dyDescent="0.2">
      <c r="A109" s="39" t="s">
        <v>30</v>
      </c>
      <c r="B109" s="72">
        <v>2747201</v>
      </c>
      <c r="C109" s="56" t="s">
        <v>175</v>
      </c>
      <c r="D109" s="88"/>
      <c r="E109" s="88"/>
      <c r="F109" s="88"/>
      <c r="G109" s="88"/>
      <c r="H109" s="88"/>
    </row>
    <row r="110" spans="1:8" s="1" customFormat="1" hidden="1" x14ac:dyDescent="0.2">
      <c r="A110" s="54" t="s">
        <v>175</v>
      </c>
      <c r="B110" s="69" t="s">
        <v>175</v>
      </c>
      <c r="C110" s="54" t="s">
        <v>175</v>
      </c>
      <c r="D110" s="88"/>
      <c r="E110" s="88"/>
      <c r="F110" s="88"/>
      <c r="G110" s="88"/>
      <c r="H110" s="88"/>
    </row>
    <row r="111" spans="1:8" s="1" customFormat="1" ht="15" x14ac:dyDescent="0.25">
      <c r="A111" s="10" t="s">
        <v>152</v>
      </c>
      <c r="B111" s="16">
        <f>AVERAGE(B109,B107)</f>
        <v>2519747</v>
      </c>
      <c r="C111" s="54" t="s">
        <v>175</v>
      </c>
      <c r="D111" s="88"/>
      <c r="E111" s="88"/>
      <c r="F111" s="88"/>
      <c r="G111" s="88"/>
      <c r="H111" s="88"/>
    </row>
    <row r="112" spans="1:8" x14ac:dyDescent="0.2">
      <c r="A112" s="87" t="s">
        <v>176</v>
      </c>
      <c r="B112" s="88"/>
      <c r="C112" s="88"/>
      <c r="D112" s="88"/>
      <c r="E112" s="88"/>
      <c r="F112" s="88"/>
      <c r="G112" s="88"/>
      <c r="H112" s="88"/>
    </row>
  </sheetData>
  <mergeCells count="3">
    <mergeCell ref="A1:H1"/>
    <mergeCell ref="D2:H111"/>
    <mergeCell ref="A112:H112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63303B-81BE-4B37-A810-44610326B1A7}">
  <dimension ref="A1:I41"/>
  <sheetViews>
    <sheetView rightToLeft="1" workbookViewId="0">
      <selection activeCell="A20" sqref="A20"/>
    </sheetView>
  </sheetViews>
  <sheetFormatPr defaultRowHeight="14.25" x14ac:dyDescent="0.2"/>
  <cols>
    <col min="1" max="1" width="46.5" bestFit="1" customWidth="1"/>
    <col min="2" max="2" width="9.625" customWidth="1"/>
    <col min="3" max="3" width="12.25" customWidth="1"/>
    <col min="255" max="255" width="9.375" bestFit="1" customWidth="1"/>
    <col min="256" max="256" width="7.875" bestFit="1" customWidth="1"/>
    <col min="257" max="257" width="46.5" bestFit="1" customWidth="1"/>
    <col min="258" max="258" width="8.875" bestFit="1" customWidth="1"/>
    <col min="259" max="259" width="10.375" bestFit="1" customWidth="1"/>
    <col min="511" max="511" width="9.375" bestFit="1" customWidth="1"/>
    <col min="512" max="512" width="7.875" bestFit="1" customWidth="1"/>
    <col min="513" max="513" width="46.5" bestFit="1" customWidth="1"/>
    <col min="514" max="514" width="8.875" bestFit="1" customWidth="1"/>
    <col min="515" max="515" width="10.375" bestFit="1" customWidth="1"/>
    <col min="767" max="767" width="9.375" bestFit="1" customWidth="1"/>
    <col min="768" max="768" width="7.875" bestFit="1" customWidth="1"/>
    <col min="769" max="769" width="46.5" bestFit="1" customWidth="1"/>
    <col min="770" max="770" width="8.875" bestFit="1" customWidth="1"/>
    <col min="771" max="771" width="10.375" bestFit="1" customWidth="1"/>
    <col min="1023" max="1023" width="9.375" bestFit="1" customWidth="1"/>
    <col min="1024" max="1024" width="7.875" bestFit="1" customWidth="1"/>
    <col min="1025" max="1025" width="46.5" bestFit="1" customWidth="1"/>
    <col min="1026" max="1026" width="8.875" bestFit="1" customWidth="1"/>
    <col min="1027" max="1027" width="10.375" bestFit="1" customWidth="1"/>
    <col min="1279" max="1279" width="9.375" bestFit="1" customWidth="1"/>
    <col min="1280" max="1280" width="7.875" bestFit="1" customWidth="1"/>
    <col min="1281" max="1281" width="46.5" bestFit="1" customWidth="1"/>
    <col min="1282" max="1282" width="8.875" bestFit="1" customWidth="1"/>
    <col min="1283" max="1283" width="10.375" bestFit="1" customWidth="1"/>
    <col min="1535" max="1535" width="9.375" bestFit="1" customWidth="1"/>
    <col min="1536" max="1536" width="7.875" bestFit="1" customWidth="1"/>
    <col min="1537" max="1537" width="46.5" bestFit="1" customWidth="1"/>
    <col min="1538" max="1538" width="8.875" bestFit="1" customWidth="1"/>
    <col min="1539" max="1539" width="10.375" bestFit="1" customWidth="1"/>
    <col min="1791" max="1791" width="9.375" bestFit="1" customWidth="1"/>
    <col min="1792" max="1792" width="7.875" bestFit="1" customWidth="1"/>
    <col min="1793" max="1793" width="46.5" bestFit="1" customWidth="1"/>
    <col min="1794" max="1794" width="8.875" bestFit="1" customWidth="1"/>
    <col min="1795" max="1795" width="10.375" bestFit="1" customWidth="1"/>
    <col min="2047" max="2047" width="9.375" bestFit="1" customWidth="1"/>
    <col min="2048" max="2048" width="7.875" bestFit="1" customWidth="1"/>
    <col min="2049" max="2049" width="46.5" bestFit="1" customWidth="1"/>
    <col min="2050" max="2050" width="8.875" bestFit="1" customWidth="1"/>
    <col min="2051" max="2051" width="10.375" bestFit="1" customWidth="1"/>
    <col min="2303" max="2303" width="9.375" bestFit="1" customWidth="1"/>
    <col min="2304" max="2304" width="7.875" bestFit="1" customWidth="1"/>
    <col min="2305" max="2305" width="46.5" bestFit="1" customWidth="1"/>
    <col min="2306" max="2306" width="8.875" bestFit="1" customWidth="1"/>
    <col min="2307" max="2307" width="10.375" bestFit="1" customWidth="1"/>
    <col min="2559" max="2559" width="9.375" bestFit="1" customWidth="1"/>
    <col min="2560" max="2560" width="7.875" bestFit="1" customWidth="1"/>
    <col min="2561" max="2561" width="46.5" bestFit="1" customWidth="1"/>
    <col min="2562" max="2562" width="8.875" bestFit="1" customWidth="1"/>
    <col min="2563" max="2563" width="10.375" bestFit="1" customWidth="1"/>
    <col min="2815" max="2815" width="9.375" bestFit="1" customWidth="1"/>
    <col min="2816" max="2816" width="7.875" bestFit="1" customWidth="1"/>
    <col min="2817" max="2817" width="46.5" bestFit="1" customWidth="1"/>
    <col min="2818" max="2818" width="8.875" bestFit="1" customWidth="1"/>
    <col min="2819" max="2819" width="10.375" bestFit="1" customWidth="1"/>
    <col min="3071" max="3071" width="9.375" bestFit="1" customWidth="1"/>
    <col min="3072" max="3072" width="7.875" bestFit="1" customWidth="1"/>
    <col min="3073" max="3073" width="46.5" bestFit="1" customWidth="1"/>
    <col min="3074" max="3074" width="8.875" bestFit="1" customWidth="1"/>
    <col min="3075" max="3075" width="10.375" bestFit="1" customWidth="1"/>
    <col min="3327" max="3327" width="9.375" bestFit="1" customWidth="1"/>
    <col min="3328" max="3328" width="7.875" bestFit="1" customWidth="1"/>
    <col min="3329" max="3329" width="46.5" bestFit="1" customWidth="1"/>
    <col min="3330" max="3330" width="8.875" bestFit="1" customWidth="1"/>
    <col min="3331" max="3331" width="10.375" bestFit="1" customWidth="1"/>
    <col min="3583" max="3583" width="9.375" bestFit="1" customWidth="1"/>
    <col min="3584" max="3584" width="7.875" bestFit="1" customWidth="1"/>
    <col min="3585" max="3585" width="46.5" bestFit="1" customWidth="1"/>
    <col min="3586" max="3586" width="8.875" bestFit="1" customWidth="1"/>
    <col min="3587" max="3587" width="10.375" bestFit="1" customWidth="1"/>
    <col min="3839" max="3839" width="9.375" bestFit="1" customWidth="1"/>
    <col min="3840" max="3840" width="7.875" bestFit="1" customWidth="1"/>
    <col min="3841" max="3841" width="46.5" bestFit="1" customWidth="1"/>
    <col min="3842" max="3842" width="8.875" bestFit="1" customWidth="1"/>
    <col min="3843" max="3843" width="10.375" bestFit="1" customWidth="1"/>
    <col min="4095" max="4095" width="9.375" bestFit="1" customWidth="1"/>
    <col min="4096" max="4096" width="7.875" bestFit="1" customWidth="1"/>
    <col min="4097" max="4097" width="46.5" bestFit="1" customWidth="1"/>
    <col min="4098" max="4098" width="8.875" bestFit="1" customWidth="1"/>
    <col min="4099" max="4099" width="10.375" bestFit="1" customWidth="1"/>
    <col min="4351" max="4351" width="9.375" bestFit="1" customWidth="1"/>
    <col min="4352" max="4352" width="7.875" bestFit="1" customWidth="1"/>
    <col min="4353" max="4353" width="46.5" bestFit="1" customWidth="1"/>
    <col min="4354" max="4354" width="8.875" bestFit="1" customWidth="1"/>
    <col min="4355" max="4355" width="10.375" bestFit="1" customWidth="1"/>
    <col min="4607" max="4607" width="9.375" bestFit="1" customWidth="1"/>
    <col min="4608" max="4608" width="7.875" bestFit="1" customWidth="1"/>
    <col min="4609" max="4609" width="46.5" bestFit="1" customWidth="1"/>
    <col min="4610" max="4610" width="8.875" bestFit="1" customWidth="1"/>
    <col min="4611" max="4611" width="10.375" bestFit="1" customWidth="1"/>
    <col min="4863" max="4863" width="9.375" bestFit="1" customWidth="1"/>
    <col min="4864" max="4864" width="7.875" bestFit="1" customWidth="1"/>
    <col min="4865" max="4865" width="46.5" bestFit="1" customWidth="1"/>
    <col min="4866" max="4866" width="8.875" bestFit="1" customWidth="1"/>
    <col min="4867" max="4867" width="10.375" bestFit="1" customWidth="1"/>
    <col min="5119" max="5119" width="9.375" bestFit="1" customWidth="1"/>
    <col min="5120" max="5120" width="7.875" bestFit="1" customWidth="1"/>
    <col min="5121" max="5121" width="46.5" bestFit="1" customWidth="1"/>
    <col min="5122" max="5122" width="8.875" bestFit="1" customWidth="1"/>
    <col min="5123" max="5123" width="10.375" bestFit="1" customWidth="1"/>
    <col min="5375" max="5375" width="9.375" bestFit="1" customWidth="1"/>
    <col min="5376" max="5376" width="7.875" bestFit="1" customWidth="1"/>
    <col min="5377" max="5377" width="46.5" bestFit="1" customWidth="1"/>
    <col min="5378" max="5378" width="8.875" bestFit="1" customWidth="1"/>
    <col min="5379" max="5379" width="10.375" bestFit="1" customWidth="1"/>
    <col min="5631" max="5631" width="9.375" bestFit="1" customWidth="1"/>
    <col min="5632" max="5632" width="7.875" bestFit="1" customWidth="1"/>
    <col min="5633" max="5633" width="46.5" bestFit="1" customWidth="1"/>
    <col min="5634" max="5634" width="8.875" bestFit="1" customWidth="1"/>
    <col min="5635" max="5635" width="10.375" bestFit="1" customWidth="1"/>
    <col min="5887" max="5887" width="9.375" bestFit="1" customWidth="1"/>
    <col min="5888" max="5888" width="7.875" bestFit="1" customWidth="1"/>
    <col min="5889" max="5889" width="46.5" bestFit="1" customWidth="1"/>
    <col min="5890" max="5890" width="8.875" bestFit="1" customWidth="1"/>
    <col min="5891" max="5891" width="10.375" bestFit="1" customWidth="1"/>
    <col min="6143" max="6143" width="9.375" bestFit="1" customWidth="1"/>
    <col min="6144" max="6144" width="7.875" bestFit="1" customWidth="1"/>
    <col min="6145" max="6145" width="46.5" bestFit="1" customWidth="1"/>
    <col min="6146" max="6146" width="8.875" bestFit="1" customWidth="1"/>
    <col min="6147" max="6147" width="10.375" bestFit="1" customWidth="1"/>
    <col min="6399" max="6399" width="9.375" bestFit="1" customWidth="1"/>
    <col min="6400" max="6400" width="7.875" bestFit="1" customWidth="1"/>
    <col min="6401" max="6401" width="46.5" bestFit="1" customWidth="1"/>
    <col min="6402" max="6402" width="8.875" bestFit="1" customWidth="1"/>
    <col min="6403" max="6403" width="10.375" bestFit="1" customWidth="1"/>
    <col min="6655" max="6655" width="9.375" bestFit="1" customWidth="1"/>
    <col min="6656" max="6656" width="7.875" bestFit="1" customWidth="1"/>
    <col min="6657" max="6657" width="46.5" bestFit="1" customWidth="1"/>
    <col min="6658" max="6658" width="8.875" bestFit="1" customWidth="1"/>
    <col min="6659" max="6659" width="10.375" bestFit="1" customWidth="1"/>
    <col min="6911" max="6911" width="9.375" bestFit="1" customWidth="1"/>
    <col min="6912" max="6912" width="7.875" bestFit="1" customWidth="1"/>
    <col min="6913" max="6913" width="46.5" bestFit="1" customWidth="1"/>
    <col min="6914" max="6914" width="8.875" bestFit="1" customWidth="1"/>
    <col min="6915" max="6915" width="10.375" bestFit="1" customWidth="1"/>
    <col min="7167" max="7167" width="9.375" bestFit="1" customWidth="1"/>
    <col min="7168" max="7168" width="7.875" bestFit="1" customWidth="1"/>
    <col min="7169" max="7169" width="46.5" bestFit="1" customWidth="1"/>
    <col min="7170" max="7170" width="8.875" bestFit="1" customWidth="1"/>
    <col min="7171" max="7171" width="10.375" bestFit="1" customWidth="1"/>
    <col min="7423" max="7423" width="9.375" bestFit="1" customWidth="1"/>
    <col min="7424" max="7424" width="7.875" bestFit="1" customWidth="1"/>
    <col min="7425" max="7425" width="46.5" bestFit="1" customWidth="1"/>
    <col min="7426" max="7426" width="8.875" bestFit="1" customWidth="1"/>
    <col min="7427" max="7427" width="10.375" bestFit="1" customWidth="1"/>
    <col min="7679" max="7679" width="9.375" bestFit="1" customWidth="1"/>
    <col min="7680" max="7680" width="7.875" bestFit="1" customWidth="1"/>
    <col min="7681" max="7681" width="46.5" bestFit="1" customWidth="1"/>
    <col min="7682" max="7682" width="8.875" bestFit="1" customWidth="1"/>
    <col min="7683" max="7683" width="10.375" bestFit="1" customWidth="1"/>
    <col min="7935" max="7935" width="9.375" bestFit="1" customWidth="1"/>
    <col min="7936" max="7936" width="7.875" bestFit="1" customWidth="1"/>
    <col min="7937" max="7937" width="46.5" bestFit="1" customWidth="1"/>
    <col min="7938" max="7938" width="8.875" bestFit="1" customWidth="1"/>
    <col min="7939" max="7939" width="10.375" bestFit="1" customWidth="1"/>
    <col min="8191" max="8191" width="9.375" bestFit="1" customWidth="1"/>
    <col min="8192" max="8192" width="7.875" bestFit="1" customWidth="1"/>
    <col min="8193" max="8193" width="46.5" bestFit="1" customWidth="1"/>
    <col min="8194" max="8194" width="8.875" bestFit="1" customWidth="1"/>
    <col min="8195" max="8195" width="10.375" bestFit="1" customWidth="1"/>
    <col min="8447" max="8447" width="9.375" bestFit="1" customWidth="1"/>
    <col min="8448" max="8448" width="7.875" bestFit="1" customWidth="1"/>
    <col min="8449" max="8449" width="46.5" bestFit="1" customWidth="1"/>
    <col min="8450" max="8450" width="8.875" bestFit="1" customWidth="1"/>
    <col min="8451" max="8451" width="10.375" bestFit="1" customWidth="1"/>
    <col min="8703" max="8703" width="9.375" bestFit="1" customWidth="1"/>
    <col min="8704" max="8704" width="7.875" bestFit="1" customWidth="1"/>
    <col min="8705" max="8705" width="46.5" bestFit="1" customWidth="1"/>
    <col min="8706" max="8706" width="8.875" bestFit="1" customWidth="1"/>
    <col min="8707" max="8707" width="10.375" bestFit="1" customWidth="1"/>
    <col min="8959" max="8959" width="9.375" bestFit="1" customWidth="1"/>
    <col min="8960" max="8960" width="7.875" bestFit="1" customWidth="1"/>
    <col min="8961" max="8961" width="46.5" bestFit="1" customWidth="1"/>
    <col min="8962" max="8962" width="8.875" bestFit="1" customWidth="1"/>
    <col min="8963" max="8963" width="10.375" bestFit="1" customWidth="1"/>
    <col min="9215" max="9215" width="9.375" bestFit="1" customWidth="1"/>
    <col min="9216" max="9216" width="7.875" bestFit="1" customWidth="1"/>
    <col min="9217" max="9217" width="46.5" bestFit="1" customWidth="1"/>
    <col min="9218" max="9218" width="8.875" bestFit="1" customWidth="1"/>
    <col min="9219" max="9219" width="10.375" bestFit="1" customWidth="1"/>
    <col min="9471" max="9471" width="9.375" bestFit="1" customWidth="1"/>
    <col min="9472" max="9472" width="7.875" bestFit="1" customWidth="1"/>
    <col min="9473" max="9473" width="46.5" bestFit="1" customWidth="1"/>
    <col min="9474" max="9474" width="8.875" bestFit="1" customWidth="1"/>
    <col min="9475" max="9475" width="10.375" bestFit="1" customWidth="1"/>
    <col min="9727" max="9727" width="9.375" bestFit="1" customWidth="1"/>
    <col min="9728" max="9728" width="7.875" bestFit="1" customWidth="1"/>
    <col min="9729" max="9729" width="46.5" bestFit="1" customWidth="1"/>
    <col min="9730" max="9730" width="8.875" bestFit="1" customWidth="1"/>
    <col min="9731" max="9731" width="10.375" bestFit="1" customWidth="1"/>
    <col min="9983" max="9983" width="9.375" bestFit="1" customWidth="1"/>
    <col min="9984" max="9984" width="7.875" bestFit="1" customWidth="1"/>
    <col min="9985" max="9985" width="46.5" bestFit="1" customWidth="1"/>
    <col min="9986" max="9986" width="8.875" bestFit="1" customWidth="1"/>
    <col min="9987" max="9987" width="10.375" bestFit="1" customWidth="1"/>
    <col min="10239" max="10239" width="9.375" bestFit="1" customWidth="1"/>
    <col min="10240" max="10240" width="7.875" bestFit="1" customWidth="1"/>
    <col min="10241" max="10241" width="46.5" bestFit="1" customWidth="1"/>
    <col min="10242" max="10242" width="8.875" bestFit="1" customWidth="1"/>
    <col min="10243" max="10243" width="10.375" bestFit="1" customWidth="1"/>
    <col min="10495" max="10495" width="9.375" bestFit="1" customWidth="1"/>
    <col min="10496" max="10496" width="7.875" bestFit="1" customWidth="1"/>
    <col min="10497" max="10497" width="46.5" bestFit="1" customWidth="1"/>
    <col min="10498" max="10498" width="8.875" bestFit="1" customWidth="1"/>
    <col min="10499" max="10499" width="10.375" bestFit="1" customWidth="1"/>
    <col min="10751" max="10751" width="9.375" bestFit="1" customWidth="1"/>
    <col min="10752" max="10752" width="7.875" bestFit="1" customWidth="1"/>
    <col min="10753" max="10753" width="46.5" bestFit="1" customWidth="1"/>
    <col min="10754" max="10754" width="8.875" bestFit="1" customWidth="1"/>
    <col min="10755" max="10755" width="10.375" bestFit="1" customWidth="1"/>
    <col min="11007" max="11007" width="9.375" bestFit="1" customWidth="1"/>
    <col min="11008" max="11008" width="7.875" bestFit="1" customWidth="1"/>
    <col min="11009" max="11009" width="46.5" bestFit="1" customWidth="1"/>
    <col min="11010" max="11010" width="8.875" bestFit="1" customWidth="1"/>
    <col min="11011" max="11011" width="10.375" bestFit="1" customWidth="1"/>
    <col min="11263" max="11263" width="9.375" bestFit="1" customWidth="1"/>
    <col min="11264" max="11264" width="7.875" bestFit="1" customWidth="1"/>
    <col min="11265" max="11265" width="46.5" bestFit="1" customWidth="1"/>
    <col min="11266" max="11266" width="8.875" bestFit="1" customWidth="1"/>
    <col min="11267" max="11267" width="10.375" bestFit="1" customWidth="1"/>
    <col min="11519" max="11519" width="9.375" bestFit="1" customWidth="1"/>
    <col min="11520" max="11520" width="7.875" bestFit="1" customWidth="1"/>
    <col min="11521" max="11521" width="46.5" bestFit="1" customWidth="1"/>
    <col min="11522" max="11522" width="8.875" bestFit="1" customWidth="1"/>
    <col min="11523" max="11523" width="10.375" bestFit="1" customWidth="1"/>
    <col min="11775" max="11775" width="9.375" bestFit="1" customWidth="1"/>
    <col min="11776" max="11776" width="7.875" bestFit="1" customWidth="1"/>
    <col min="11777" max="11777" width="46.5" bestFit="1" customWidth="1"/>
    <col min="11778" max="11778" width="8.875" bestFit="1" customWidth="1"/>
    <col min="11779" max="11779" width="10.375" bestFit="1" customWidth="1"/>
    <col min="12031" max="12031" width="9.375" bestFit="1" customWidth="1"/>
    <col min="12032" max="12032" width="7.875" bestFit="1" customWidth="1"/>
    <col min="12033" max="12033" width="46.5" bestFit="1" customWidth="1"/>
    <col min="12034" max="12034" width="8.875" bestFit="1" customWidth="1"/>
    <col min="12035" max="12035" width="10.375" bestFit="1" customWidth="1"/>
    <col min="12287" max="12287" width="9.375" bestFit="1" customWidth="1"/>
    <col min="12288" max="12288" width="7.875" bestFit="1" customWidth="1"/>
    <col min="12289" max="12289" width="46.5" bestFit="1" customWidth="1"/>
    <col min="12290" max="12290" width="8.875" bestFit="1" customWidth="1"/>
    <col min="12291" max="12291" width="10.375" bestFit="1" customWidth="1"/>
    <col min="12543" max="12543" width="9.375" bestFit="1" customWidth="1"/>
    <col min="12544" max="12544" width="7.875" bestFit="1" customWidth="1"/>
    <col min="12545" max="12545" width="46.5" bestFit="1" customWidth="1"/>
    <col min="12546" max="12546" width="8.875" bestFit="1" customWidth="1"/>
    <col min="12547" max="12547" width="10.375" bestFit="1" customWidth="1"/>
    <col min="12799" max="12799" width="9.375" bestFit="1" customWidth="1"/>
    <col min="12800" max="12800" width="7.875" bestFit="1" customWidth="1"/>
    <col min="12801" max="12801" width="46.5" bestFit="1" customWidth="1"/>
    <col min="12802" max="12802" width="8.875" bestFit="1" customWidth="1"/>
    <col min="12803" max="12803" width="10.375" bestFit="1" customWidth="1"/>
    <col min="13055" max="13055" width="9.375" bestFit="1" customWidth="1"/>
    <col min="13056" max="13056" width="7.875" bestFit="1" customWidth="1"/>
    <col min="13057" max="13057" width="46.5" bestFit="1" customWidth="1"/>
    <col min="13058" max="13058" width="8.875" bestFit="1" customWidth="1"/>
    <col min="13059" max="13059" width="10.375" bestFit="1" customWidth="1"/>
    <col min="13311" max="13311" width="9.375" bestFit="1" customWidth="1"/>
    <col min="13312" max="13312" width="7.875" bestFit="1" customWidth="1"/>
    <col min="13313" max="13313" width="46.5" bestFit="1" customWidth="1"/>
    <col min="13314" max="13314" width="8.875" bestFit="1" customWidth="1"/>
    <col min="13315" max="13315" width="10.375" bestFit="1" customWidth="1"/>
    <col min="13567" max="13567" width="9.375" bestFit="1" customWidth="1"/>
    <col min="13568" max="13568" width="7.875" bestFit="1" customWidth="1"/>
    <col min="13569" max="13569" width="46.5" bestFit="1" customWidth="1"/>
    <col min="13570" max="13570" width="8.875" bestFit="1" customWidth="1"/>
    <col min="13571" max="13571" width="10.375" bestFit="1" customWidth="1"/>
    <col min="13823" max="13823" width="9.375" bestFit="1" customWidth="1"/>
    <col min="13824" max="13824" width="7.875" bestFit="1" customWidth="1"/>
    <col min="13825" max="13825" width="46.5" bestFit="1" customWidth="1"/>
    <col min="13826" max="13826" width="8.875" bestFit="1" customWidth="1"/>
    <col min="13827" max="13827" width="10.375" bestFit="1" customWidth="1"/>
    <col min="14079" max="14079" width="9.375" bestFit="1" customWidth="1"/>
    <col min="14080" max="14080" width="7.875" bestFit="1" customWidth="1"/>
    <col min="14081" max="14081" width="46.5" bestFit="1" customWidth="1"/>
    <col min="14082" max="14082" width="8.875" bestFit="1" customWidth="1"/>
    <col min="14083" max="14083" width="10.375" bestFit="1" customWidth="1"/>
    <col min="14335" max="14335" width="9.375" bestFit="1" customWidth="1"/>
    <col min="14336" max="14336" width="7.875" bestFit="1" customWidth="1"/>
    <col min="14337" max="14337" width="46.5" bestFit="1" customWidth="1"/>
    <col min="14338" max="14338" width="8.875" bestFit="1" customWidth="1"/>
    <col min="14339" max="14339" width="10.375" bestFit="1" customWidth="1"/>
    <col min="14591" max="14591" width="9.375" bestFit="1" customWidth="1"/>
    <col min="14592" max="14592" width="7.875" bestFit="1" customWidth="1"/>
    <col min="14593" max="14593" width="46.5" bestFit="1" customWidth="1"/>
    <col min="14594" max="14594" width="8.875" bestFit="1" customWidth="1"/>
    <col min="14595" max="14595" width="10.375" bestFit="1" customWidth="1"/>
    <col min="14847" max="14847" width="9.375" bestFit="1" customWidth="1"/>
    <col min="14848" max="14848" width="7.875" bestFit="1" customWidth="1"/>
    <col min="14849" max="14849" width="46.5" bestFit="1" customWidth="1"/>
    <col min="14850" max="14850" width="8.875" bestFit="1" customWidth="1"/>
    <col min="14851" max="14851" width="10.375" bestFit="1" customWidth="1"/>
    <col min="15103" max="15103" width="9.375" bestFit="1" customWidth="1"/>
    <col min="15104" max="15104" width="7.875" bestFit="1" customWidth="1"/>
    <col min="15105" max="15105" width="46.5" bestFit="1" customWidth="1"/>
    <col min="15106" max="15106" width="8.875" bestFit="1" customWidth="1"/>
    <col min="15107" max="15107" width="10.375" bestFit="1" customWidth="1"/>
    <col min="15359" max="15359" width="9.375" bestFit="1" customWidth="1"/>
    <col min="15360" max="15360" width="7.875" bestFit="1" customWidth="1"/>
    <col min="15361" max="15361" width="46.5" bestFit="1" customWidth="1"/>
    <col min="15362" max="15362" width="8.875" bestFit="1" customWidth="1"/>
    <col min="15363" max="15363" width="10.375" bestFit="1" customWidth="1"/>
    <col min="15615" max="15615" width="9.375" bestFit="1" customWidth="1"/>
    <col min="15616" max="15616" width="7.875" bestFit="1" customWidth="1"/>
    <col min="15617" max="15617" width="46.5" bestFit="1" customWidth="1"/>
    <col min="15618" max="15618" width="8.875" bestFit="1" customWidth="1"/>
    <col min="15619" max="15619" width="10.375" bestFit="1" customWidth="1"/>
    <col min="15871" max="15871" width="9.375" bestFit="1" customWidth="1"/>
    <col min="15872" max="15872" width="7.875" bestFit="1" customWidth="1"/>
    <col min="15873" max="15873" width="46.5" bestFit="1" customWidth="1"/>
    <col min="15874" max="15874" width="8.875" bestFit="1" customWidth="1"/>
    <col min="15875" max="15875" width="10.375" bestFit="1" customWidth="1"/>
    <col min="16127" max="16127" width="9.375" bestFit="1" customWidth="1"/>
    <col min="16128" max="16128" width="7.875" bestFit="1" customWidth="1"/>
    <col min="16129" max="16129" width="46.5" bestFit="1" customWidth="1"/>
    <col min="16130" max="16130" width="8.875" bestFit="1" customWidth="1"/>
    <col min="16131" max="16131" width="10.375" bestFit="1" customWidth="1"/>
  </cols>
  <sheetData>
    <row r="1" spans="1:9" ht="15" x14ac:dyDescent="0.25">
      <c r="A1" s="86" t="s">
        <v>148</v>
      </c>
      <c r="B1" s="86"/>
      <c r="C1" s="86"/>
      <c r="D1" s="86"/>
      <c r="E1" s="86"/>
      <c r="F1" s="86"/>
      <c r="G1" s="86"/>
      <c r="H1" s="86"/>
      <c r="I1" s="86"/>
    </row>
    <row r="2" spans="1:9" x14ac:dyDescent="0.2">
      <c r="A2" t="s">
        <v>1</v>
      </c>
      <c r="B2" t="s">
        <v>2</v>
      </c>
      <c r="C2" t="s">
        <v>3</v>
      </c>
      <c r="D2" s="87" t="s">
        <v>175</v>
      </c>
      <c r="E2" s="88"/>
      <c r="F2" s="88"/>
      <c r="G2" s="88"/>
      <c r="H2" s="88"/>
      <c r="I2" s="88"/>
    </row>
    <row r="3" spans="1:9" ht="15" x14ac:dyDescent="0.25">
      <c r="A3" s="79" t="s">
        <v>57</v>
      </c>
      <c r="B3" s="64" t="s">
        <v>175</v>
      </c>
      <c r="C3" s="64" t="s">
        <v>175</v>
      </c>
      <c r="D3" s="88"/>
      <c r="E3" s="88"/>
      <c r="F3" s="88"/>
      <c r="G3" s="88"/>
      <c r="H3" s="88"/>
      <c r="I3" s="88"/>
    </row>
    <row r="4" spans="1:9" x14ac:dyDescent="0.2">
      <c r="A4" s="6" t="s">
        <v>58</v>
      </c>
      <c r="B4" s="22">
        <v>0</v>
      </c>
      <c r="C4" s="18">
        <f>B4/$B$36</f>
        <v>0</v>
      </c>
      <c r="D4" s="88"/>
      <c r="E4" s="88"/>
      <c r="F4" s="88"/>
      <c r="G4" s="88"/>
      <c r="H4" s="88"/>
      <c r="I4" s="88"/>
    </row>
    <row r="5" spans="1:9" ht="15" x14ac:dyDescent="0.25">
      <c r="A5" s="5" t="s">
        <v>59</v>
      </c>
      <c r="B5" s="23">
        <v>0</v>
      </c>
      <c r="C5" s="21">
        <f t="shared" ref="C5:C36" si="0">B5/$B$36</f>
        <v>0</v>
      </c>
      <c r="D5" s="88"/>
      <c r="E5" s="88"/>
      <c r="F5" s="88"/>
      <c r="G5" s="88"/>
      <c r="H5" s="88"/>
      <c r="I5" s="88"/>
    </row>
    <row r="6" spans="1:9" ht="15" x14ac:dyDescent="0.25">
      <c r="A6" s="79" t="s">
        <v>60</v>
      </c>
      <c r="B6" s="76" t="s">
        <v>175</v>
      </c>
      <c r="C6" s="65" t="s">
        <v>175</v>
      </c>
      <c r="D6" s="88"/>
      <c r="E6" s="88"/>
      <c r="F6" s="88"/>
      <c r="G6" s="88"/>
      <c r="H6" s="88"/>
      <c r="I6" s="88"/>
    </row>
    <row r="7" spans="1:9" x14ac:dyDescent="0.2">
      <c r="A7" s="6" t="s">
        <v>61</v>
      </c>
      <c r="B7" s="22">
        <v>0</v>
      </c>
      <c r="C7" s="18">
        <f t="shared" si="0"/>
        <v>0</v>
      </c>
      <c r="D7" s="88"/>
      <c r="E7" s="88"/>
      <c r="F7" s="88"/>
      <c r="G7" s="88"/>
      <c r="H7" s="88"/>
      <c r="I7" s="88"/>
    </row>
    <row r="8" spans="1:9" ht="15" x14ac:dyDescent="0.25">
      <c r="A8" s="5" t="s">
        <v>62</v>
      </c>
      <c r="B8" s="23">
        <v>0</v>
      </c>
      <c r="C8" s="21">
        <f t="shared" si="0"/>
        <v>0</v>
      </c>
      <c r="D8" s="88"/>
      <c r="E8" s="88"/>
      <c r="F8" s="88"/>
      <c r="G8" s="88"/>
      <c r="H8" s="88"/>
      <c r="I8" s="88"/>
    </row>
    <row r="9" spans="1:9" ht="15" x14ac:dyDescent="0.25">
      <c r="A9" s="79" t="s">
        <v>63</v>
      </c>
      <c r="B9" s="76" t="s">
        <v>175</v>
      </c>
      <c r="C9" s="65" t="s">
        <v>175</v>
      </c>
      <c r="D9" s="88"/>
      <c r="E9" s="88"/>
      <c r="F9" s="88"/>
      <c r="G9" s="88"/>
      <c r="H9" s="88"/>
      <c r="I9" s="88"/>
    </row>
    <row r="10" spans="1:9" x14ac:dyDescent="0.2">
      <c r="A10" s="6" t="s">
        <v>48</v>
      </c>
      <c r="B10" s="22">
        <v>0</v>
      </c>
      <c r="C10" s="18">
        <f t="shared" si="0"/>
        <v>0</v>
      </c>
      <c r="D10" s="88"/>
      <c r="E10" s="88"/>
      <c r="F10" s="88"/>
      <c r="G10" s="88"/>
      <c r="H10" s="88"/>
      <c r="I10" s="88"/>
    </row>
    <row r="11" spans="1:9" x14ac:dyDescent="0.2">
      <c r="A11" s="6" t="s">
        <v>49</v>
      </c>
      <c r="B11" s="22">
        <v>0</v>
      </c>
      <c r="C11" s="18">
        <f t="shared" si="0"/>
        <v>0</v>
      </c>
      <c r="D11" s="88"/>
      <c r="E11" s="88"/>
      <c r="F11" s="88"/>
      <c r="G11" s="88"/>
      <c r="H11" s="88"/>
      <c r="I11" s="88"/>
    </row>
    <row r="12" spans="1:9" x14ac:dyDescent="0.2">
      <c r="A12" s="6" t="s">
        <v>43</v>
      </c>
      <c r="B12" s="22">
        <v>0</v>
      </c>
      <c r="C12" s="18">
        <f t="shared" si="0"/>
        <v>0</v>
      </c>
      <c r="D12" s="88"/>
      <c r="E12" s="88"/>
      <c r="F12" s="88"/>
      <c r="G12" s="88"/>
      <c r="H12" s="88"/>
      <c r="I12" s="88"/>
    </row>
    <row r="13" spans="1:9" ht="15" x14ac:dyDescent="0.25">
      <c r="A13" s="5" t="s">
        <v>64</v>
      </c>
      <c r="B13" s="23">
        <v>0</v>
      </c>
      <c r="C13" s="21">
        <f t="shared" si="0"/>
        <v>0</v>
      </c>
      <c r="D13" s="88"/>
      <c r="E13" s="88"/>
      <c r="F13" s="88"/>
      <c r="G13" s="88"/>
      <c r="H13" s="88"/>
      <c r="I13" s="88"/>
    </row>
    <row r="14" spans="1:9" ht="15" x14ac:dyDescent="0.25">
      <c r="A14" s="79" t="s">
        <v>65</v>
      </c>
      <c r="B14" s="76" t="s">
        <v>175</v>
      </c>
      <c r="C14" s="65" t="s">
        <v>175</v>
      </c>
      <c r="D14" s="88"/>
      <c r="E14" s="88"/>
      <c r="F14" s="88"/>
      <c r="G14" s="88"/>
      <c r="H14" s="88"/>
      <c r="I14" s="88"/>
    </row>
    <row r="15" spans="1:9" x14ac:dyDescent="0.2">
      <c r="A15" s="6" t="s">
        <v>48</v>
      </c>
      <c r="B15" s="22">
        <v>0</v>
      </c>
      <c r="C15" s="18">
        <f t="shared" si="0"/>
        <v>0</v>
      </c>
      <c r="D15" s="88"/>
      <c r="E15" s="88"/>
      <c r="F15" s="88"/>
      <c r="G15" s="88"/>
      <c r="H15" s="88"/>
      <c r="I15" s="88"/>
    </row>
    <row r="16" spans="1:9" x14ac:dyDescent="0.2">
      <c r="A16" s="6" t="s">
        <v>49</v>
      </c>
      <c r="B16" s="22">
        <v>0</v>
      </c>
      <c r="C16" s="18">
        <f t="shared" si="0"/>
        <v>0</v>
      </c>
      <c r="D16" s="88"/>
      <c r="E16" s="88"/>
      <c r="F16" s="88"/>
      <c r="G16" s="88"/>
      <c r="H16" s="88"/>
      <c r="I16" s="88"/>
    </row>
    <row r="17" spans="1:9" x14ac:dyDescent="0.2">
      <c r="A17" s="6" t="s">
        <v>43</v>
      </c>
      <c r="B17" s="22">
        <v>0</v>
      </c>
      <c r="C17" s="18">
        <f t="shared" si="0"/>
        <v>0</v>
      </c>
      <c r="D17" s="88"/>
      <c r="E17" s="88"/>
      <c r="F17" s="88"/>
      <c r="G17" s="88"/>
      <c r="H17" s="88"/>
      <c r="I17" s="88"/>
    </row>
    <row r="18" spans="1:9" ht="15" x14ac:dyDescent="0.25">
      <c r="A18" s="5" t="s">
        <v>66</v>
      </c>
      <c r="B18" s="23">
        <v>0</v>
      </c>
      <c r="C18" s="21">
        <f t="shared" si="0"/>
        <v>0</v>
      </c>
      <c r="D18" s="88"/>
      <c r="E18" s="88"/>
      <c r="F18" s="88"/>
      <c r="G18" s="88"/>
      <c r="H18" s="88"/>
      <c r="I18" s="88"/>
    </row>
    <row r="19" spans="1:9" ht="15" x14ac:dyDescent="0.25">
      <c r="A19" s="79" t="s">
        <v>67</v>
      </c>
      <c r="B19" s="76" t="s">
        <v>175</v>
      </c>
      <c r="C19" s="65" t="s">
        <v>175</v>
      </c>
      <c r="D19" s="88"/>
      <c r="E19" s="88"/>
      <c r="F19" s="88"/>
      <c r="G19" s="88"/>
      <c r="H19" s="88"/>
      <c r="I19" s="88"/>
    </row>
    <row r="20" spans="1:9" ht="15" x14ac:dyDescent="0.25">
      <c r="A20" s="81" t="s">
        <v>68</v>
      </c>
      <c r="B20" s="76" t="s">
        <v>175</v>
      </c>
      <c r="C20" s="65" t="s">
        <v>175</v>
      </c>
      <c r="D20" s="88"/>
      <c r="E20" s="88"/>
      <c r="F20" s="88"/>
      <c r="G20" s="88"/>
      <c r="H20" s="88"/>
      <c r="I20" s="88"/>
    </row>
    <row r="21" spans="1:9" x14ac:dyDescent="0.2">
      <c r="A21" s="6" t="s">
        <v>149</v>
      </c>
      <c r="B21" s="22">
        <v>0</v>
      </c>
      <c r="C21" s="18">
        <f t="shared" si="0"/>
        <v>0</v>
      </c>
      <c r="D21" s="88"/>
      <c r="E21" s="88"/>
      <c r="F21" s="88"/>
      <c r="G21" s="88"/>
      <c r="H21" s="88"/>
      <c r="I21" s="88"/>
    </row>
    <row r="22" spans="1:9" ht="15" x14ac:dyDescent="0.25">
      <c r="A22" s="5" t="s">
        <v>72</v>
      </c>
      <c r="B22" s="23">
        <v>0</v>
      </c>
      <c r="C22" s="21">
        <f t="shared" si="0"/>
        <v>0</v>
      </c>
      <c r="D22" s="88"/>
      <c r="E22" s="88"/>
      <c r="F22" s="88"/>
      <c r="G22" s="88"/>
      <c r="H22" s="88"/>
      <c r="I22" s="88"/>
    </row>
    <row r="23" spans="1:9" ht="15" x14ac:dyDescent="0.25">
      <c r="A23" s="81" t="s">
        <v>73</v>
      </c>
      <c r="B23" s="76" t="s">
        <v>175</v>
      </c>
      <c r="C23" s="65" t="s">
        <v>175</v>
      </c>
      <c r="D23" s="88"/>
      <c r="E23" s="88"/>
      <c r="F23" s="88"/>
      <c r="G23" s="88"/>
      <c r="H23" s="88"/>
      <c r="I23" s="88"/>
    </row>
    <row r="24" spans="1:9" x14ac:dyDescent="0.2">
      <c r="A24" s="6" t="s">
        <v>142</v>
      </c>
      <c r="B24" s="22">
        <v>0</v>
      </c>
      <c r="C24" s="18">
        <f t="shared" si="0"/>
        <v>0</v>
      </c>
      <c r="D24" s="88"/>
      <c r="E24" s="88"/>
      <c r="F24" s="88"/>
      <c r="G24" s="88"/>
      <c r="H24" s="88"/>
      <c r="I24" s="88"/>
    </row>
    <row r="25" spans="1:9" ht="15" x14ac:dyDescent="0.25">
      <c r="A25" s="5" t="s">
        <v>79</v>
      </c>
      <c r="B25" s="22">
        <v>0</v>
      </c>
      <c r="C25" s="18">
        <f t="shared" si="0"/>
        <v>0</v>
      </c>
      <c r="D25" s="88"/>
      <c r="E25" s="88"/>
      <c r="F25" s="88"/>
      <c r="G25" s="88"/>
      <c r="H25" s="88"/>
      <c r="I25" s="88"/>
    </row>
    <row r="26" spans="1:9" ht="15" x14ac:dyDescent="0.25">
      <c r="A26" s="5" t="s">
        <v>80</v>
      </c>
      <c r="B26" s="23">
        <v>0</v>
      </c>
      <c r="C26" s="21">
        <f t="shared" si="0"/>
        <v>0</v>
      </c>
      <c r="D26" s="88"/>
      <c r="E26" s="88"/>
      <c r="F26" s="88"/>
      <c r="G26" s="88"/>
      <c r="H26" s="88"/>
      <c r="I26" s="88"/>
    </row>
    <row r="27" spans="1:9" ht="15" x14ac:dyDescent="0.25">
      <c r="A27" s="79" t="s">
        <v>81</v>
      </c>
      <c r="B27" s="76" t="s">
        <v>175</v>
      </c>
      <c r="C27" s="65" t="s">
        <v>175</v>
      </c>
      <c r="D27" s="88"/>
      <c r="E27" s="88"/>
      <c r="F27" s="88"/>
      <c r="G27" s="88"/>
      <c r="H27" s="88"/>
      <c r="I27" s="88"/>
    </row>
    <row r="28" spans="1:9" ht="15" x14ac:dyDescent="0.25">
      <c r="A28" s="81" t="s">
        <v>82</v>
      </c>
      <c r="B28" s="76" t="s">
        <v>175</v>
      </c>
      <c r="C28" s="65" t="s">
        <v>175</v>
      </c>
      <c r="D28" s="88"/>
      <c r="E28" s="88"/>
      <c r="F28" s="88"/>
      <c r="G28" s="88"/>
      <c r="H28" s="88"/>
      <c r="I28" s="88"/>
    </row>
    <row r="29" spans="1:9" x14ac:dyDescent="0.2">
      <c r="A29" s="6" t="s">
        <v>143</v>
      </c>
      <c r="B29" s="22">
        <v>0</v>
      </c>
      <c r="C29" s="18">
        <f t="shared" si="0"/>
        <v>0</v>
      </c>
      <c r="D29" s="88"/>
      <c r="E29" s="88"/>
      <c r="F29" s="88"/>
      <c r="G29" s="88"/>
      <c r="H29" s="88"/>
      <c r="I29" s="88"/>
    </row>
    <row r="30" spans="1:9" ht="15" x14ac:dyDescent="0.25">
      <c r="A30" s="5" t="s">
        <v>89</v>
      </c>
      <c r="B30" s="23">
        <v>0</v>
      </c>
      <c r="C30" s="21">
        <f t="shared" si="0"/>
        <v>0</v>
      </c>
      <c r="D30" s="88"/>
      <c r="E30" s="88"/>
      <c r="F30" s="88"/>
      <c r="G30" s="88"/>
      <c r="H30" s="88"/>
      <c r="I30" s="88"/>
    </row>
    <row r="31" spans="1:9" ht="15" x14ac:dyDescent="0.25">
      <c r="A31" s="81" t="s">
        <v>90</v>
      </c>
      <c r="B31" s="76" t="s">
        <v>175</v>
      </c>
      <c r="C31" s="65" t="s">
        <v>175</v>
      </c>
      <c r="D31" s="88"/>
      <c r="E31" s="88"/>
      <c r="F31" s="88"/>
      <c r="G31" s="88"/>
      <c r="H31" s="88"/>
      <c r="I31" s="88"/>
    </row>
    <row r="32" spans="1:9" x14ac:dyDescent="0.2">
      <c r="A32" s="6" t="s">
        <v>150</v>
      </c>
      <c r="B32" s="22">
        <v>0</v>
      </c>
      <c r="C32" s="18">
        <f t="shared" si="0"/>
        <v>0</v>
      </c>
      <c r="D32" s="88"/>
      <c r="E32" s="88"/>
      <c r="F32" s="88"/>
      <c r="G32" s="88"/>
      <c r="H32" s="88"/>
      <c r="I32" s="88"/>
    </row>
    <row r="33" spans="1:9" ht="15" x14ac:dyDescent="0.25">
      <c r="A33" s="5" t="s">
        <v>135</v>
      </c>
      <c r="B33" s="23">
        <v>0</v>
      </c>
      <c r="C33" s="21">
        <f t="shared" si="0"/>
        <v>0</v>
      </c>
      <c r="D33" s="88"/>
      <c r="E33" s="88"/>
      <c r="F33" s="88"/>
      <c r="G33" s="88"/>
      <c r="H33" s="88"/>
      <c r="I33" s="88"/>
    </row>
    <row r="34" spans="1:9" ht="15" x14ac:dyDescent="0.25">
      <c r="A34" s="5" t="s">
        <v>136</v>
      </c>
      <c r="B34" s="23">
        <v>0</v>
      </c>
      <c r="C34" s="21">
        <f t="shared" si="0"/>
        <v>0</v>
      </c>
      <c r="D34" s="88"/>
      <c r="E34" s="88"/>
      <c r="F34" s="88"/>
      <c r="G34" s="88"/>
      <c r="H34" s="88"/>
      <c r="I34" s="88"/>
    </row>
    <row r="35" spans="1:9" ht="15" x14ac:dyDescent="0.25">
      <c r="A35" s="5" t="s">
        <v>137</v>
      </c>
      <c r="B35" s="23">
        <v>0</v>
      </c>
      <c r="C35" s="21">
        <f t="shared" si="0"/>
        <v>0</v>
      </c>
      <c r="D35" s="88"/>
      <c r="E35" s="88"/>
      <c r="F35" s="88"/>
      <c r="G35" s="88"/>
      <c r="H35" s="88"/>
      <c r="I35" s="88"/>
    </row>
    <row r="36" spans="1:9" s="45" customFormat="1" ht="28.5" customHeight="1" x14ac:dyDescent="0.2">
      <c r="A36" s="42" t="s">
        <v>151</v>
      </c>
      <c r="B36" s="46">
        <v>62024</v>
      </c>
      <c r="C36" s="73">
        <f t="shared" si="0"/>
        <v>1</v>
      </c>
      <c r="D36" s="88"/>
      <c r="E36" s="88"/>
      <c r="F36" s="88"/>
      <c r="G36" s="88"/>
      <c r="H36" s="88"/>
      <c r="I36" s="88"/>
    </row>
    <row r="37" spans="1:9" s="1" customFormat="1" hidden="1" x14ac:dyDescent="0.2">
      <c r="A37" s="54" t="s">
        <v>175</v>
      </c>
      <c r="B37" s="54" t="s">
        <v>175</v>
      </c>
      <c r="C37" s="54" t="s">
        <v>175</v>
      </c>
      <c r="D37" s="88"/>
      <c r="E37" s="88"/>
      <c r="F37" s="88"/>
      <c r="G37" s="88"/>
      <c r="H37" s="88"/>
      <c r="I37" s="88"/>
    </row>
    <row r="38" spans="1:9" s="45" customFormat="1" ht="28.5" customHeight="1" x14ac:dyDescent="0.2">
      <c r="A38" s="39" t="s">
        <v>30</v>
      </c>
      <c r="B38" s="46">
        <v>69074</v>
      </c>
      <c r="C38" s="58" t="s">
        <v>175</v>
      </c>
      <c r="D38" s="88"/>
      <c r="E38" s="88"/>
      <c r="F38" s="88"/>
      <c r="G38" s="88"/>
      <c r="H38" s="88"/>
      <c r="I38" s="88"/>
    </row>
    <row r="39" spans="1:9" s="1" customFormat="1" hidden="1" x14ac:dyDescent="0.2">
      <c r="A39" s="54" t="s">
        <v>175</v>
      </c>
      <c r="B39" s="54" t="s">
        <v>175</v>
      </c>
      <c r="C39" s="54" t="s">
        <v>175</v>
      </c>
      <c r="D39" s="88"/>
      <c r="E39" s="88"/>
      <c r="F39" s="88"/>
      <c r="G39" s="88"/>
      <c r="H39" s="88"/>
      <c r="I39" s="88"/>
    </row>
    <row r="40" spans="1:9" s="1" customFormat="1" ht="15" x14ac:dyDescent="0.25">
      <c r="A40" s="10" t="s">
        <v>152</v>
      </c>
      <c r="B40" s="3">
        <f>AVERAGE(B36,B38)</f>
        <v>65549</v>
      </c>
      <c r="C40" s="54" t="s">
        <v>175</v>
      </c>
      <c r="D40" s="88"/>
      <c r="E40" s="88"/>
      <c r="F40" s="88"/>
      <c r="G40" s="88"/>
      <c r="H40" s="88"/>
      <c r="I40" s="88"/>
    </row>
    <row r="41" spans="1:9" x14ac:dyDescent="0.2">
      <c r="A41" s="87" t="s">
        <v>176</v>
      </c>
      <c r="B41" s="88"/>
      <c r="C41" s="88"/>
      <c r="D41" s="88"/>
      <c r="E41" s="88"/>
      <c r="F41" s="88"/>
      <c r="G41" s="88"/>
      <c r="H41" s="88"/>
      <c r="I41" s="88"/>
    </row>
  </sheetData>
  <mergeCells count="3">
    <mergeCell ref="A1:I1"/>
    <mergeCell ref="D2:I40"/>
    <mergeCell ref="A41:I41"/>
  </mergeCells>
  <pageMargins left="0.7" right="0.7" top="0.75" bottom="0.75" header="0.3" footer="0.3"/>
  <tableParts count="1">
    <tablePart r:id="rId1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F64FCF-A049-434C-B825-952697E65E58}">
  <dimension ref="A1:I48"/>
  <sheetViews>
    <sheetView rightToLeft="1" tabSelected="1" topLeftCell="A25" workbookViewId="0">
      <selection activeCell="A21" sqref="A21"/>
    </sheetView>
  </sheetViews>
  <sheetFormatPr defaultRowHeight="14.25" x14ac:dyDescent="0.2"/>
  <cols>
    <col min="1" max="1" width="46.5" bestFit="1" customWidth="1"/>
    <col min="2" max="2" width="9.875" bestFit="1" customWidth="1"/>
    <col min="3" max="3" width="12.25" customWidth="1"/>
    <col min="255" max="255" width="9.375" bestFit="1" customWidth="1"/>
    <col min="256" max="256" width="7.875" bestFit="1" customWidth="1"/>
    <col min="257" max="257" width="46.5" bestFit="1" customWidth="1"/>
    <col min="258" max="258" width="8.875" bestFit="1" customWidth="1"/>
    <col min="259" max="259" width="10.375" bestFit="1" customWidth="1"/>
    <col min="511" max="511" width="9.375" bestFit="1" customWidth="1"/>
    <col min="512" max="512" width="7.875" bestFit="1" customWidth="1"/>
    <col min="513" max="513" width="46.5" bestFit="1" customWidth="1"/>
    <col min="514" max="514" width="8.875" bestFit="1" customWidth="1"/>
    <col min="515" max="515" width="10.375" bestFit="1" customWidth="1"/>
    <col min="767" max="767" width="9.375" bestFit="1" customWidth="1"/>
    <col min="768" max="768" width="7.875" bestFit="1" customWidth="1"/>
    <col min="769" max="769" width="46.5" bestFit="1" customWidth="1"/>
    <col min="770" max="770" width="8.875" bestFit="1" customWidth="1"/>
    <col min="771" max="771" width="10.375" bestFit="1" customWidth="1"/>
    <col min="1023" max="1023" width="9.375" bestFit="1" customWidth="1"/>
    <col min="1024" max="1024" width="7.875" bestFit="1" customWidth="1"/>
    <col min="1025" max="1025" width="46.5" bestFit="1" customWidth="1"/>
    <col min="1026" max="1026" width="8.875" bestFit="1" customWidth="1"/>
    <col min="1027" max="1027" width="10.375" bestFit="1" customWidth="1"/>
    <col min="1279" max="1279" width="9.375" bestFit="1" customWidth="1"/>
    <col min="1280" max="1280" width="7.875" bestFit="1" customWidth="1"/>
    <col min="1281" max="1281" width="46.5" bestFit="1" customWidth="1"/>
    <col min="1282" max="1282" width="8.875" bestFit="1" customWidth="1"/>
    <col min="1283" max="1283" width="10.375" bestFit="1" customWidth="1"/>
    <col min="1535" max="1535" width="9.375" bestFit="1" customWidth="1"/>
    <col min="1536" max="1536" width="7.875" bestFit="1" customWidth="1"/>
    <col min="1537" max="1537" width="46.5" bestFit="1" customWidth="1"/>
    <col min="1538" max="1538" width="8.875" bestFit="1" customWidth="1"/>
    <col min="1539" max="1539" width="10.375" bestFit="1" customWidth="1"/>
    <col min="1791" max="1791" width="9.375" bestFit="1" customWidth="1"/>
    <col min="1792" max="1792" width="7.875" bestFit="1" customWidth="1"/>
    <col min="1793" max="1793" width="46.5" bestFit="1" customWidth="1"/>
    <col min="1794" max="1794" width="8.875" bestFit="1" customWidth="1"/>
    <col min="1795" max="1795" width="10.375" bestFit="1" customWidth="1"/>
    <col min="2047" max="2047" width="9.375" bestFit="1" customWidth="1"/>
    <col min="2048" max="2048" width="7.875" bestFit="1" customWidth="1"/>
    <col min="2049" max="2049" width="46.5" bestFit="1" customWidth="1"/>
    <col min="2050" max="2050" width="8.875" bestFit="1" customWidth="1"/>
    <col min="2051" max="2051" width="10.375" bestFit="1" customWidth="1"/>
    <col min="2303" max="2303" width="9.375" bestFit="1" customWidth="1"/>
    <col min="2304" max="2304" width="7.875" bestFit="1" customWidth="1"/>
    <col min="2305" max="2305" width="46.5" bestFit="1" customWidth="1"/>
    <col min="2306" max="2306" width="8.875" bestFit="1" customWidth="1"/>
    <col min="2307" max="2307" width="10.375" bestFit="1" customWidth="1"/>
    <col min="2559" max="2559" width="9.375" bestFit="1" customWidth="1"/>
    <col min="2560" max="2560" width="7.875" bestFit="1" customWidth="1"/>
    <col min="2561" max="2561" width="46.5" bestFit="1" customWidth="1"/>
    <col min="2562" max="2562" width="8.875" bestFit="1" customWidth="1"/>
    <col min="2563" max="2563" width="10.375" bestFit="1" customWidth="1"/>
    <col min="2815" max="2815" width="9.375" bestFit="1" customWidth="1"/>
    <col min="2816" max="2816" width="7.875" bestFit="1" customWidth="1"/>
    <col min="2817" max="2817" width="46.5" bestFit="1" customWidth="1"/>
    <col min="2818" max="2818" width="8.875" bestFit="1" customWidth="1"/>
    <col min="2819" max="2819" width="10.375" bestFit="1" customWidth="1"/>
    <col min="3071" max="3071" width="9.375" bestFit="1" customWidth="1"/>
    <col min="3072" max="3072" width="7.875" bestFit="1" customWidth="1"/>
    <col min="3073" max="3073" width="46.5" bestFit="1" customWidth="1"/>
    <col min="3074" max="3074" width="8.875" bestFit="1" customWidth="1"/>
    <col min="3075" max="3075" width="10.375" bestFit="1" customWidth="1"/>
    <col min="3327" max="3327" width="9.375" bestFit="1" customWidth="1"/>
    <col min="3328" max="3328" width="7.875" bestFit="1" customWidth="1"/>
    <col min="3329" max="3329" width="46.5" bestFit="1" customWidth="1"/>
    <col min="3330" max="3330" width="8.875" bestFit="1" customWidth="1"/>
    <col min="3331" max="3331" width="10.375" bestFit="1" customWidth="1"/>
    <col min="3583" max="3583" width="9.375" bestFit="1" customWidth="1"/>
    <col min="3584" max="3584" width="7.875" bestFit="1" customWidth="1"/>
    <col min="3585" max="3585" width="46.5" bestFit="1" customWidth="1"/>
    <col min="3586" max="3586" width="8.875" bestFit="1" customWidth="1"/>
    <col min="3587" max="3587" width="10.375" bestFit="1" customWidth="1"/>
    <col min="3839" max="3839" width="9.375" bestFit="1" customWidth="1"/>
    <col min="3840" max="3840" width="7.875" bestFit="1" customWidth="1"/>
    <col min="3841" max="3841" width="46.5" bestFit="1" customWidth="1"/>
    <col min="3842" max="3842" width="8.875" bestFit="1" customWidth="1"/>
    <col min="3843" max="3843" width="10.375" bestFit="1" customWidth="1"/>
    <col min="4095" max="4095" width="9.375" bestFit="1" customWidth="1"/>
    <col min="4096" max="4096" width="7.875" bestFit="1" customWidth="1"/>
    <col min="4097" max="4097" width="46.5" bestFit="1" customWidth="1"/>
    <col min="4098" max="4098" width="8.875" bestFit="1" customWidth="1"/>
    <col min="4099" max="4099" width="10.375" bestFit="1" customWidth="1"/>
    <col min="4351" max="4351" width="9.375" bestFit="1" customWidth="1"/>
    <col min="4352" max="4352" width="7.875" bestFit="1" customWidth="1"/>
    <col min="4353" max="4353" width="46.5" bestFit="1" customWidth="1"/>
    <col min="4354" max="4354" width="8.875" bestFit="1" customWidth="1"/>
    <col min="4355" max="4355" width="10.375" bestFit="1" customWidth="1"/>
    <col min="4607" max="4607" width="9.375" bestFit="1" customWidth="1"/>
    <col min="4608" max="4608" width="7.875" bestFit="1" customWidth="1"/>
    <col min="4609" max="4609" width="46.5" bestFit="1" customWidth="1"/>
    <col min="4610" max="4610" width="8.875" bestFit="1" customWidth="1"/>
    <col min="4611" max="4611" width="10.375" bestFit="1" customWidth="1"/>
    <col min="4863" max="4863" width="9.375" bestFit="1" customWidth="1"/>
    <col min="4864" max="4864" width="7.875" bestFit="1" customWidth="1"/>
    <col min="4865" max="4865" width="46.5" bestFit="1" customWidth="1"/>
    <col min="4866" max="4866" width="8.875" bestFit="1" customWidth="1"/>
    <col min="4867" max="4867" width="10.375" bestFit="1" customWidth="1"/>
    <col min="5119" max="5119" width="9.375" bestFit="1" customWidth="1"/>
    <col min="5120" max="5120" width="7.875" bestFit="1" customWidth="1"/>
    <col min="5121" max="5121" width="46.5" bestFit="1" customWidth="1"/>
    <col min="5122" max="5122" width="8.875" bestFit="1" customWidth="1"/>
    <col min="5123" max="5123" width="10.375" bestFit="1" customWidth="1"/>
    <col min="5375" max="5375" width="9.375" bestFit="1" customWidth="1"/>
    <col min="5376" max="5376" width="7.875" bestFit="1" customWidth="1"/>
    <col min="5377" max="5377" width="46.5" bestFit="1" customWidth="1"/>
    <col min="5378" max="5378" width="8.875" bestFit="1" customWidth="1"/>
    <col min="5379" max="5379" width="10.375" bestFit="1" customWidth="1"/>
    <col min="5631" max="5631" width="9.375" bestFit="1" customWidth="1"/>
    <col min="5632" max="5632" width="7.875" bestFit="1" customWidth="1"/>
    <col min="5633" max="5633" width="46.5" bestFit="1" customWidth="1"/>
    <col min="5634" max="5634" width="8.875" bestFit="1" customWidth="1"/>
    <col min="5635" max="5635" width="10.375" bestFit="1" customWidth="1"/>
    <col min="5887" max="5887" width="9.375" bestFit="1" customWidth="1"/>
    <col min="5888" max="5888" width="7.875" bestFit="1" customWidth="1"/>
    <col min="5889" max="5889" width="46.5" bestFit="1" customWidth="1"/>
    <col min="5890" max="5890" width="8.875" bestFit="1" customWidth="1"/>
    <col min="5891" max="5891" width="10.375" bestFit="1" customWidth="1"/>
    <col min="6143" max="6143" width="9.375" bestFit="1" customWidth="1"/>
    <col min="6144" max="6144" width="7.875" bestFit="1" customWidth="1"/>
    <col min="6145" max="6145" width="46.5" bestFit="1" customWidth="1"/>
    <col min="6146" max="6146" width="8.875" bestFit="1" customWidth="1"/>
    <col min="6147" max="6147" width="10.375" bestFit="1" customWidth="1"/>
    <col min="6399" max="6399" width="9.375" bestFit="1" customWidth="1"/>
    <col min="6400" max="6400" width="7.875" bestFit="1" customWidth="1"/>
    <col min="6401" max="6401" width="46.5" bestFit="1" customWidth="1"/>
    <col min="6402" max="6402" width="8.875" bestFit="1" customWidth="1"/>
    <col min="6403" max="6403" width="10.375" bestFit="1" customWidth="1"/>
    <col min="6655" max="6655" width="9.375" bestFit="1" customWidth="1"/>
    <col min="6656" max="6656" width="7.875" bestFit="1" customWidth="1"/>
    <col min="6657" max="6657" width="46.5" bestFit="1" customWidth="1"/>
    <col min="6658" max="6658" width="8.875" bestFit="1" customWidth="1"/>
    <col min="6659" max="6659" width="10.375" bestFit="1" customWidth="1"/>
    <col min="6911" max="6911" width="9.375" bestFit="1" customWidth="1"/>
    <col min="6912" max="6912" width="7.875" bestFit="1" customWidth="1"/>
    <col min="6913" max="6913" width="46.5" bestFit="1" customWidth="1"/>
    <col min="6914" max="6914" width="8.875" bestFit="1" customWidth="1"/>
    <col min="6915" max="6915" width="10.375" bestFit="1" customWidth="1"/>
    <col min="7167" max="7167" width="9.375" bestFit="1" customWidth="1"/>
    <col min="7168" max="7168" width="7.875" bestFit="1" customWidth="1"/>
    <col min="7169" max="7169" width="46.5" bestFit="1" customWidth="1"/>
    <col min="7170" max="7170" width="8.875" bestFit="1" customWidth="1"/>
    <col min="7171" max="7171" width="10.375" bestFit="1" customWidth="1"/>
    <col min="7423" max="7423" width="9.375" bestFit="1" customWidth="1"/>
    <col min="7424" max="7424" width="7.875" bestFit="1" customWidth="1"/>
    <col min="7425" max="7425" width="46.5" bestFit="1" customWidth="1"/>
    <col min="7426" max="7426" width="8.875" bestFit="1" customWidth="1"/>
    <col min="7427" max="7427" width="10.375" bestFit="1" customWidth="1"/>
    <col min="7679" max="7679" width="9.375" bestFit="1" customWidth="1"/>
    <col min="7680" max="7680" width="7.875" bestFit="1" customWidth="1"/>
    <col min="7681" max="7681" width="46.5" bestFit="1" customWidth="1"/>
    <col min="7682" max="7682" width="8.875" bestFit="1" customWidth="1"/>
    <col min="7683" max="7683" width="10.375" bestFit="1" customWidth="1"/>
    <col min="7935" max="7935" width="9.375" bestFit="1" customWidth="1"/>
    <col min="7936" max="7936" width="7.875" bestFit="1" customWidth="1"/>
    <col min="7937" max="7937" width="46.5" bestFit="1" customWidth="1"/>
    <col min="7938" max="7938" width="8.875" bestFit="1" customWidth="1"/>
    <col min="7939" max="7939" width="10.375" bestFit="1" customWidth="1"/>
    <col min="8191" max="8191" width="9.375" bestFit="1" customWidth="1"/>
    <col min="8192" max="8192" width="7.875" bestFit="1" customWidth="1"/>
    <col min="8193" max="8193" width="46.5" bestFit="1" customWidth="1"/>
    <col min="8194" max="8194" width="8.875" bestFit="1" customWidth="1"/>
    <col min="8195" max="8195" width="10.375" bestFit="1" customWidth="1"/>
    <col min="8447" max="8447" width="9.375" bestFit="1" customWidth="1"/>
    <col min="8448" max="8448" width="7.875" bestFit="1" customWidth="1"/>
    <col min="8449" max="8449" width="46.5" bestFit="1" customWidth="1"/>
    <col min="8450" max="8450" width="8.875" bestFit="1" customWidth="1"/>
    <col min="8451" max="8451" width="10.375" bestFit="1" customWidth="1"/>
    <col min="8703" max="8703" width="9.375" bestFit="1" customWidth="1"/>
    <col min="8704" max="8704" width="7.875" bestFit="1" customWidth="1"/>
    <col min="8705" max="8705" width="46.5" bestFit="1" customWidth="1"/>
    <col min="8706" max="8706" width="8.875" bestFit="1" customWidth="1"/>
    <col min="8707" max="8707" width="10.375" bestFit="1" customWidth="1"/>
    <col min="8959" max="8959" width="9.375" bestFit="1" customWidth="1"/>
    <col min="8960" max="8960" width="7.875" bestFit="1" customWidth="1"/>
    <col min="8961" max="8961" width="46.5" bestFit="1" customWidth="1"/>
    <col min="8962" max="8962" width="8.875" bestFit="1" customWidth="1"/>
    <col min="8963" max="8963" width="10.375" bestFit="1" customWidth="1"/>
    <col min="9215" max="9215" width="9.375" bestFit="1" customWidth="1"/>
    <col min="9216" max="9216" width="7.875" bestFit="1" customWidth="1"/>
    <col min="9217" max="9217" width="46.5" bestFit="1" customWidth="1"/>
    <col min="9218" max="9218" width="8.875" bestFit="1" customWidth="1"/>
    <col min="9219" max="9219" width="10.375" bestFit="1" customWidth="1"/>
    <col min="9471" max="9471" width="9.375" bestFit="1" customWidth="1"/>
    <col min="9472" max="9472" width="7.875" bestFit="1" customWidth="1"/>
    <col min="9473" max="9473" width="46.5" bestFit="1" customWidth="1"/>
    <col min="9474" max="9474" width="8.875" bestFit="1" customWidth="1"/>
    <col min="9475" max="9475" width="10.375" bestFit="1" customWidth="1"/>
    <col min="9727" max="9727" width="9.375" bestFit="1" customWidth="1"/>
    <col min="9728" max="9728" width="7.875" bestFit="1" customWidth="1"/>
    <col min="9729" max="9729" width="46.5" bestFit="1" customWidth="1"/>
    <col min="9730" max="9730" width="8.875" bestFit="1" customWidth="1"/>
    <col min="9731" max="9731" width="10.375" bestFit="1" customWidth="1"/>
    <col min="9983" max="9983" width="9.375" bestFit="1" customWidth="1"/>
    <col min="9984" max="9984" width="7.875" bestFit="1" customWidth="1"/>
    <col min="9985" max="9985" width="46.5" bestFit="1" customWidth="1"/>
    <col min="9986" max="9986" width="8.875" bestFit="1" customWidth="1"/>
    <col min="9987" max="9987" width="10.375" bestFit="1" customWidth="1"/>
    <col min="10239" max="10239" width="9.375" bestFit="1" customWidth="1"/>
    <col min="10240" max="10240" width="7.875" bestFit="1" customWidth="1"/>
    <col min="10241" max="10241" width="46.5" bestFit="1" customWidth="1"/>
    <col min="10242" max="10242" width="8.875" bestFit="1" customWidth="1"/>
    <col min="10243" max="10243" width="10.375" bestFit="1" customWidth="1"/>
    <col min="10495" max="10495" width="9.375" bestFit="1" customWidth="1"/>
    <col min="10496" max="10496" width="7.875" bestFit="1" customWidth="1"/>
    <col min="10497" max="10497" width="46.5" bestFit="1" customWidth="1"/>
    <col min="10498" max="10498" width="8.875" bestFit="1" customWidth="1"/>
    <col min="10499" max="10499" width="10.375" bestFit="1" customWidth="1"/>
    <col min="10751" max="10751" width="9.375" bestFit="1" customWidth="1"/>
    <col min="10752" max="10752" width="7.875" bestFit="1" customWidth="1"/>
    <col min="10753" max="10753" width="46.5" bestFit="1" customWidth="1"/>
    <col min="10754" max="10754" width="8.875" bestFit="1" customWidth="1"/>
    <col min="10755" max="10755" width="10.375" bestFit="1" customWidth="1"/>
    <col min="11007" max="11007" width="9.375" bestFit="1" customWidth="1"/>
    <col min="11008" max="11008" width="7.875" bestFit="1" customWidth="1"/>
    <col min="11009" max="11009" width="46.5" bestFit="1" customWidth="1"/>
    <col min="11010" max="11010" width="8.875" bestFit="1" customWidth="1"/>
    <col min="11011" max="11011" width="10.375" bestFit="1" customWidth="1"/>
    <col min="11263" max="11263" width="9.375" bestFit="1" customWidth="1"/>
    <col min="11264" max="11264" width="7.875" bestFit="1" customWidth="1"/>
    <col min="11265" max="11265" width="46.5" bestFit="1" customWidth="1"/>
    <col min="11266" max="11266" width="8.875" bestFit="1" customWidth="1"/>
    <col min="11267" max="11267" width="10.375" bestFit="1" customWidth="1"/>
    <col min="11519" max="11519" width="9.375" bestFit="1" customWidth="1"/>
    <col min="11520" max="11520" width="7.875" bestFit="1" customWidth="1"/>
    <col min="11521" max="11521" width="46.5" bestFit="1" customWidth="1"/>
    <col min="11522" max="11522" width="8.875" bestFit="1" customWidth="1"/>
    <col min="11523" max="11523" width="10.375" bestFit="1" customWidth="1"/>
    <col min="11775" max="11775" width="9.375" bestFit="1" customWidth="1"/>
    <col min="11776" max="11776" width="7.875" bestFit="1" customWidth="1"/>
    <col min="11777" max="11777" width="46.5" bestFit="1" customWidth="1"/>
    <col min="11778" max="11778" width="8.875" bestFit="1" customWidth="1"/>
    <col min="11779" max="11779" width="10.375" bestFit="1" customWidth="1"/>
    <col min="12031" max="12031" width="9.375" bestFit="1" customWidth="1"/>
    <col min="12032" max="12032" width="7.875" bestFit="1" customWidth="1"/>
    <col min="12033" max="12033" width="46.5" bestFit="1" customWidth="1"/>
    <col min="12034" max="12034" width="8.875" bestFit="1" customWidth="1"/>
    <col min="12035" max="12035" width="10.375" bestFit="1" customWidth="1"/>
    <col min="12287" max="12287" width="9.375" bestFit="1" customWidth="1"/>
    <col min="12288" max="12288" width="7.875" bestFit="1" customWidth="1"/>
    <col min="12289" max="12289" width="46.5" bestFit="1" customWidth="1"/>
    <col min="12290" max="12290" width="8.875" bestFit="1" customWidth="1"/>
    <col min="12291" max="12291" width="10.375" bestFit="1" customWidth="1"/>
    <col min="12543" max="12543" width="9.375" bestFit="1" customWidth="1"/>
    <col min="12544" max="12544" width="7.875" bestFit="1" customWidth="1"/>
    <col min="12545" max="12545" width="46.5" bestFit="1" customWidth="1"/>
    <col min="12546" max="12546" width="8.875" bestFit="1" customWidth="1"/>
    <col min="12547" max="12547" width="10.375" bestFit="1" customWidth="1"/>
    <col min="12799" max="12799" width="9.375" bestFit="1" customWidth="1"/>
    <col min="12800" max="12800" width="7.875" bestFit="1" customWidth="1"/>
    <col min="12801" max="12801" width="46.5" bestFit="1" customWidth="1"/>
    <col min="12802" max="12802" width="8.875" bestFit="1" customWidth="1"/>
    <col min="12803" max="12803" width="10.375" bestFit="1" customWidth="1"/>
    <col min="13055" max="13055" width="9.375" bestFit="1" customWidth="1"/>
    <col min="13056" max="13056" width="7.875" bestFit="1" customWidth="1"/>
    <col min="13057" max="13057" width="46.5" bestFit="1" customWidth="1"/>
    <col min="13058" max="13058" width="8.875" bestFit="1" customWidth="1"/>
    <col min="13059" max="13059" width="10.375" bestFit="1" customWidth="1"/>
    <col min="13311" max="13311" width="9.375" bestFit="1" customWidth="1"/>
    <col min="13312" max="13312" width="7.875" bestFit="1" customWidth="1"/>
    <col min="13313" max="13313" width="46.5" bestFit="1" customWidth="1"/>
    <col min="13314" max="13314" width="8.875" bestFit="1" customWidth="1"/>
    <col min="13315" max="13315" width="10.375" bestFit="1" customWidth="1"/>
    <col min="13567" max="13567" width="9.375" bestFit="1" customWidth="1"/>
    <col min="13568" max="13568" width="7.875" bestFit="1" customWidth="1"/>
    <col min="13569" max="13569" width="46.5" bestFit="1" customWidth="1"/>
    <col min="13570" max="13570" width="8.875" bestFit="1" customWidth="1"/>
    <col min="13571" max="13571" width="10.375" bestFit="1" customWidth="1"/>
    <col min="13823" max="13823" width="9.375" bestFit="1" customWidth="1"/>
    <col min="13824" max="13824" width="7.875" bestFit="1" customWidth="1"/>
    <col min="13825" max="13825" width="46.5" bestFit="1" customWidth="1"/>
    <col min="13826" max="13826" width="8.875" bestFit="1" customWidth="1"/>
    <col min="13827" max="13827" width="10.375" bestFit="1" customWidth="1"/>
    <col min="14079" max="14079" width="9.375" bestFit="1" customWidth="1"/>
    <col min="14080" max="14080" width="7.875" bestFit="1" customWidth="1"/>
    <col min="14081" max="14081" width="46.5" bestFit="1" customWidth="1"/>
    <col min="14082" max="14082" width="8.875" bestFit="1" customWidth="1"/>
    <col min="14083" max="14083" width="10.375" bestFit="1" customWidth="1"/>
    <col min="14335" max="14335" width="9.375" bestFit="1" customWidth="1"/>
    <col min="14336" max="14336" width="7.875" bestFit="1" customWidth="1"/>
    <col min="14337" max="14337" width="46.5" bestFit="1" customWidth="1"/>
    <col min="14338" max="14338" width="8.875" bestFit="1" customWidth="1"/>
    <col min="14339" max="14339" width="10.375" bestFit="1" customWidth="1"/>
    <col min="14591" max="14591" width="9.375" bestFit="1" customWidth="1"/>
    <col min="14592" max="14592" width="7.875" bestFit="1" customWidth="1"/>
    <col min="14593" max="14593" width="46.5" bestFit="1" customWidth="1"/>
    <col min="14594" max="14594" width="8.875" bestFit="1" customWidth="1"/>
    <col min="14595" max="14595" width="10.375" bestFit="1" customWidth="1"/>
    <col min="14847" max="14847" width="9.375" bestFit="1" customWidth="1"/>
    <col min="14848" max="14848" width="7.875" bestFit="1" customWidth="1"/>
    <col min="14849" max="14849" width="46.5" bestFit="1" customWidth="1"/>
    <col min="14850" max="14850" width="8.875" bestFit="1" customWidth="1"/>
    <col min="14851" max="14851" width="10.375" bestFit="1" customWidth="1"/>
    <col min="15103" max="15103" width="9.375" bestFit="1" customWidth="1"/>
    <col min="15104" max="15104" width="7.875" bestFit="1" customWidth="1"/>
    <col min="15105" max="15105" width="46.5" bestFit="1" customWidth="1"/>
    <col min="15106" max="15106" width="8.875" bestFit="1" customWidth="1"/>
    <col min="15107" max="15107" width="10.375" bestFit="1" customWidth="1"/>
    <col min="15359" max="15359" width="9.375" bestFit="1" customWidth="1"/>
    <col min="15360" max="15360" width="7.875" bestFit="1" customWidth="1"/>
    <col min="15361" max="15361" width="46.5" bestFit="1" customWidth="1"/>
    <col min="15362" max="15362" width="8.875" bestFit="1" customWidth="1"/>
    <col min="15363" max="15363" width="10.375" bestFit="1" customWidth="1"/>
    <col min="15615" max="15615" width="9.375" bestFit="1" customWidth="1"/>
    <col min="15616" max="15616" width="7.875" bestFit="1" customWidth="1"/>
    <col min="15617" max="15617" width="46.5" bestFit="1" customWidth="1"/>
    <col min="15618" max="15618" width="8.875" bestFit="1" customWidth="1"/>
    <col min="15619" max="15619" width="10.375" bestFit="1" customWidth="1"/>
    <col min="15871" max="15871" width="9.375" bestFit="1" customWidth="1"/>
    <col min="15872" max="15872" width="7.875" bestFit="1" customWidth="1"/>
    <col min="15873" max="15873" width="46.5" bestFit="1" customWidth="1"/>
    <col min="15874" max="15874" width="8.875" bestFit="1" customWidth="1"/>
    <col min="15875" max="15875" width="10.375" bestFit="1" customWidth="1"/>
    <col min="16127" max="16127" width="9.375" bestFit="1" customWidth="1"/>
    <col min="16128" max="16128" width="7.875" bestFit="1" customWidth="1"/>
    <col min="16129" max="16129" width="46.5" bestFit="1" customWidth="1"/>
    <col min="16130" max="16130" width="8.875" bestFit="1" customWidth="1"/>
    <col min="16131" max="16131" width="10.375" bestFit="1" customWidth="1"/>
  </cols>
  <sheetData>
    <row r="1" spans="1:9" ht="15" x14ac:dyDescent="0.25">
      <c r="A1" s="86" t="s">
        <v>141</v>
      </c>
      <c r="B1" s="86"/>
      <c r="C1" s="86"/>
      <c r="D1" s="86"/>
      <c r="E1" s="86"/>
      <c r="F1" s="86"/>
      <c r="G1" s="86"/>
      <c r="H1" s="86"/>
      <c r="I1" s="86"/>
    </row>
    <row r="2" spans="1:9" x14ac:dyDescent="0.2">
      <c r="A2" t="s">
        <v>1</v>
      </c>
      <c r="B2" t="s">
        <v>2</v>
      </c>
      <c r="C2" t="s">
        <v>3</v>
      </c>
      <c r="D2" s="87" t="s">
        <v>175</v>
      </c>
      <c r="E2" s="88"/>
      <c r="F2" s="88"/>
      <c r="G2" s="88"/>
      <c r="H2" s="88"/>
      <c r="I2" s="88"/>
    </row>
    <row r="3" spans="1:9" ht="15" x14ac:dyDescent="0.25">
      <c r="A3" s="79" t="s">
        <v>57</v>
      </c>
      <c r="B3" s="64" t="s">
        <v>175</v>
      </c>
      <c r="C3" s="64" t="s">
        <v>175</v>
      </c>
      <c r="D3" s="88"/>
      <c r="E3" s="88"/>
      <c r="F3" s="88"/>
      <c r="G3" s="88"/>
      <c r="H3" s="88"/>
      <c r="I3" s="88"/>
    </row>
    <row r="4" spans="1:9" x14ac:dyDescent="0.2">
      <c r="A4" s="80" t="s">
        <v>153</v>
      </c>
      <c r="B4" s="15">
        <v>23.09</v>
      </c>
      <c r="C4" s="18">
        <f>B4/$B$43</f>
        <v>5.7259764414135147E-4</v>
      </c>
      <c r="D4" s="88"/>
      <c r="E4" s="88"/>
      <c r="F4" s="88"/>
      <c r="G4" s="88"/>
      <c r="H4" s="88"/>
      <c r="I4" s="88"/>
    </row>
    <row r="5" spans="1:9" x14ac:dyDescent="0.2">
      <c r="A5" s="6" t="s">
        <v>58</v>
      </c>
      <c r="B5" s="20">
        <v>0</v>
      </c>
      <c r="C5" s="18">
        <f>B5/$B$43</f>
        <v>0</v>
      </c>
      <c r="D5" s="88"/>
      <c r="E5" s="88"/>
      <c r="F5" s="88"/>
      <c r="G5" s="88"/>
      <c r="H5" s="88"/>
      <c r="I5" s="88"/>
    </row>
    <row r="6" spans="1:9" ht="15" x14ac:dyDescent="0.25">
      <c r="A6" s="5" t="s">
        <v>59</v>
      </c>
      <c r="B6" s="14">
        <f>SUM(B4:B5)</f>
        <v>23.09</v>
      </c>
      <c r="C6" s="21">
        <f t="shared" ref="C6:C43" si="0">B6/$B$43</f>
        <v>5.7259764414135147E-4</v>
      </c>
      <c r="D6" s="88"/>
      <c r="E6" s="88"/>
      <c r="F6" s="88"/>
      <c r="G6" s="88"/>
      <c r="H6" s="88"/>
      <c r="I6" s="88"/>
    </row>
    <row r="7" spans="1:9" ht="15" x14ac:dyDescent="0.25">
      <c r="A7" s="79" t="s">
        <v>60</v>
      </c>
      <c r="B7" s="64" t="s">
        <v>175</v>
      </c>
      <c r="C7" s="65" t="s">
        <v>175</v>
      </c>
      <c r="D7" s="88"/>
      <c r="E7" s="88"/>
      <c r="F7" s="88"/>
      <c r="G7" s="88"/>
      <c r="H7" s="88"/>
      <c r="I7" s="88"/>
    </row>
    <row r="8" spans="1:9" x14ac:dyDescent="0.2">
      <c r="A8" s="6" t="s">
        <v>61</v>
      </c>
      <c r="B8" s="15">
        <v>0</v>
      </c>
      <c r="C8" s="18">
        <f t="shared" si="0"/>
        <v>0</v>
      </c>
      <c r="D8" s="88"/>
      <c r="E8" s="88"/>
      <c r="F8" s="88"/>
      <c r="G8" s="88"/>
      <c r="H8" s="88"/>
      <c r="I8" s="88"/>
    </row>
    <row r="9" spans="1:9" ht="15" x14ac:dyDescent="0.25">
      <c r="A9" s="5" t="s">
        <v>62</v>
      </c>
      <c r="B9" s="14">
        <v>0</v>
      </c>
      <c r="C9" s="21">
        <f t="shared" si="0"/>
        <v>0</v>
      </c>
      <c r="D9" s="88"/>
      <c r="E9" s="88"/>
      <c r="F9" s="88"/>
      <c r="G9" s="88"/>
      <c r="H9" s="88"/>
      <c r="I9" s="88"/>
    </row>
    <row r="10" spans="1:9" ht="15" x14ac:dyDescent="0.25">
      <c r="A10" s="79" t="s">
        <v>63</v>
      </c>
      <c r="B10" s="64" t="s">
        <v>175</v>
      </c>
      <c r="C10" s="65" t="s">
        <v>175</v>
      </c>
      <c r="D10" s="88"/>
      <c r="E10" s="88"/>
      <c r="F10" s="88"/>
      <c r="G10" s="88"/>
      <c r="H10" s="88"/>
      <c r="I10" s="88"/>
    </row>
    <row r="11" spans="1:9" x14ac:dyDescent="0.2">
      <c r="A11" s="6" t="s">
        <v>48</v>
      </c>
      <c r="B11" s="15">
        <v>0</v>
      </c>
      <c r="C11" s="18">
        <f t="shared" si="0"/>
        <v>0</v>
      </c>
      <c r="D11" s="88"/>
      <c r="E11" s="88"/>
      <c r="F11" s="88"/>
      <c r="G11" s="88"/>
      <c r="H11" s="88"/>
      <c r="I11" s="88"/>
    </row>
    <row r="12" spans="1:9" x14ac:dyDescent="0.2">
      <c r="A12" s="6" t="s">
        <v>49</v>
      </c>
      <c r="B12" s="20">
        <v>0</v>
      </c>
      <c r="C12" s="18">
        <f t="shared" si="0"/>
        <v>0</v>
      </c>
      <c r="D12" s="88"/>
      <c r="E12" s="88"/>
      <c r="F12" s="88"/>
      <c r="G12" s="88"/>
      <c r="H12" s="88"/>
      <c r="I12" s="88"/>
    </row>
    <row r="13" spans="1:9" x14ac:dyDescent="0.2">
      <c r="A13" s="6" t="s">
        <v>43</v>
      </c>
      <c r="B13" s="15">
        <v>0</v>
      </c>
      <c r="C13" s="18">
        <f t="shared" si="0"/>
        <v>0</v>
      </c>
      <c r="D13" s="88"/>
      <c r="E13" s="88"/>
      <c r="F13" s="88"/>
      <c r="G13" s="88"/>
      <c r="H13" s="88"/>
      <c r="I13" s="88"/>
    </row>
    <row r="14" spans="1:9" ht="15" x14ac:dyDescent="0.25">
      <c r="A14" s="5" t="s">
        <v>64</v>
      </c>
      <c r="B14" s="14">
        <v>0</v>
      </c>
      <c r="C14" s="21">
        <f t="shared" si="0"/>
        <v>0</v>
      </c>
      <c r="D14" s="88"/>
      <c r="E14" s="88"/>
      <c r="F14" s="88"/>
      <c r="G14" s="88"/>
      <c r="H14" s="88"/>
      <c r="I14" s="88"/>
    </row>
    <row r="15" spans="1:9" ht="15" x14ac:dyDescent="0.25">
      <c r="A15" s="79" t="s">
        <v>65</v>
      </c>
      <c r="B15" s="64" t="s">
        <v>175</v>
      </c>
      <c r="C15" s="65" t="s">
        <v>175</v>
      </c>
      <c r="D15" s="88"/>
      <c r="E15" s="88"/>
      <c r="F15" s="88"/>
      <c r="G15" s="88"/>
      <c r="H15" s="88"/>
      <c r="I15" s="88"/>
    </row>
    <row r="16" spans="1:9" x14ac:dyDescent="0.2">
      <c r="A16" s="6" t="s">
        <v>48</v>
      </c>
      <c r="B16" s="15">
        <v>0</v>
      </c>
      <c r="C16" s="18">
        <f t="shared" si="0"/>
        <v>0</v>
      </c>
      <c r="D16" s="88"/>
      <c r="E16" s="88"/>
      <c r="F16" s="88"/>
      <c r="G16" s="88"/>
      <c r="H16" s="88"/>
      <c r="I16" s="88"/>
    </row>
    <row r="17" spans="1:9" x14ac:dyDescent="0.2">
      <c r="A17" s="6" t="s">
        <v>49</v>
      </c>
      <c r="B17" s="20">
        <v>0</v>
      </c>
      <c r="C17" s="18">
        <f t="shared" si="0"/>
        <v>0</v>
      </c>
      <c r="D17" s="88"/>
      <c r="E17" s="88"/>
      <c r="F17" s="88"/>
      <c r="G17" s="88"/>
      <c r="H17" s="88"/>
      <c r="I17" s="88"/>
    </row>
    <row r="18" spans="1:9" x14ac:dyDescent="0.2">
      <c r="A18" s="6" t="s">
        <v>43</v>
      </c>
      <c r="B18" s="15">
        <v>0</v>
      </c>
      <c r="C18" s="18">
        <f t="shared" si="0"/>
        <v>0</v>
      </c>
      <c r="D18" s="88"/>
      <c r="E18" s="88"/>
      <c r="F18" s="88"/>
      <c r="G18" s="88"/>
      <c r="H18" s="88"/>
      <c r="I18" s="88"/>
    </row>
    <row r="19" spans="1:9" ht="15" x14ac:dyDescent="0.25">
      <c r="A19" s="5" t="s">
        <v>66</v>
      </c>
      <c r="B19" s="14">
        <v>0</v>
      </c>
      <c r="C19" s="21">
        <f t="shared" si="0"/>
        <v>0</v>
      </c>
      <c r="D19" s="88"/>
      <c r="E19" s="88"/>
      <c r="F19" s="88"/>
      <c r="G19" s="88"/>
      <c r="H19" s="88"/>
      <c r="I19" s="88"/>
    </row>
    <row r="20" spans="1:9" ht="15" x14ac:dyDescent="0.25">
      <c r="A20" s="79" t="s">
        <v>67</v>
      </c>
      <c r="B20" s="64" t="s">
        <v>175</v>
      </c>
      <c r="C20" s="65" t="s">
        <v>175</v>
      </c>
      <c r="D20" s="88"/>
      <c r="E20" s="88"/>
      <c r="F20" s="88"/>
      <c r="G20" s="88"/>
      <c r="H20" s="88"/>
      <c r="I20" s="88"/>
    </row>
    <row r="21" spans="1:9" ht="15" x14ac:dyDescent="0.25">
      <c r="A21" s="81" t="s">
        <v>68</v>
      </c>
      <c r="B21" s="64" t="s">
        <v>175</v>
      </c>
      <c r="C21" s="65" t="s">
        <v>175</v>
      </c>
      <c r="D21" s="88"/>
      <c r="E21" s="88"/>
      <c r="F21" s="88"/>
      <c r="G21" s="88"/>
      <c r="H21" s="88"/>
      <c r="I21" s="88"/>
    </row>
    <row r="22" spans="1:9" x14ac:dyDescent="0.2">
      <c r="A22" s="6" t="s">
        <v>69</v>
      </c>
      <c r="B22" s="15">
        <v>0.04</v>
      </c>
      <c r="C22" s="18">
        <f t="shared" si="0"/>
        <v>9.9194048357098574E-7</v>
      </c>
      <c r="D22" s="88"/>
      <c r="E22" s="88"/>
      <c r="F22" s="88"/>
      <c r="G22" s="88"/>
      <c r="H22" s="88"/>
      <c r="I22" s="88"/>
    </row>
    <row r="23" spans="1:9" ht="15" x14ac:dyDescent="0.25">
      <c r="A23" s="5" t="s">
        <v>72</v>
      </c>
      <c r="B23" s="14">
        <f>SUM(B22)</f>
        <v>0.04</v>
      </c>
      <c r="C23" s="21">
        <f t="shared" si="0"/>
        <v>9.9194048357098574E-7</v>
      </c>
      <c r="D23" s="88"/>
      <c r="E23" s="88"/>
      <c r="F23" s="88"/>
      <c r="G23" s="88"/>
      <c r="H23" s="88"/>
      <c r="I23" s="88"/>
    </row>
    <row r="24" spans="1:9" ht="15" x14ac:dyDescent="0.25">
      <c r="A24" s="81" t="s">
        <v>73</v>
      </c>
      <c r="B24" s="64" t="s">
        <v>175</v>
      </c>
      <c r="C24" s="65" t="s">
        <v>175</v>
      </c>
      <c r="D24" s="88"/>
      <c r="E24" s="88"/>
      <c r="F24" s="88"/>
      <c r="G24" s="88"/>
      <c r="H24" s="88"/>
      <c r="I24" s="88"/>
    </row>
    <row r="25" spans="1:9" x14ac:dyDescent="0.2">
      <c r="A25" s="6" t="s">
        <v>142</v>
      </c>
      <c r="B25" s="15">
        <v>0</v>
      </c>
      <c r="C25" s="18">
        <f t="shared" si="0"/>
        <v>0</v>
      </c>
      <c r="D25" s="88"/>
      <c r="E25" s="88"/>
      <c r="F25" s="88"/>
      <c r="G25" s="88"/>
      <c r="H25" s="88"/>
      <c r="I25" s="88"/>
    </row>
    <row r="26" spans="1:9" ht="15" x14ac:dyDescent="0.25">
      <c r="A26" s="5" t="s">
        <v>79</v>
      </c>
      <c r="B26" s="14">
        <v>0</v>
      </c>
      <c r="C26" s="18">
        <f t="shared" si="0"/>
        <v>0</v>
      </c>
      <c r="D26" s="88"/>
      <c r="E26" s="88"/>
      <c r="F26" s="88"/>
      <c r="G26" s="88"/>
      <c r="H26" s="88"/>
      <c r="I26" s="88"/>
    </row>
    <row r="27" spans="1:9" ht="15" x14ac:dyDescent="0.25">
      <c r="A27" s="5" t="s">
        <v>80</v>
      </c>
      <c r="B27" s="14">
        <f>B23+B26</f>
        <v>0.04</v>
      </c>
      <c r="C27" s="21">
        <f t="shared" si="0"/>
        <v>9.9194048357098574E-7</v>
      </c>
      <c r="D27" s="88"/>
      <c r="E27" s="88"/>
      <c r="F27" s="88"/>
      <c r="G27" s="88"/>
      <c r="H27" s="88"/>
      <c r="I27" s="88"/>
    </row>
    <row r="28" spans="1:9" ht="15" x14ac:dyDescent="0.25">
      <c r="A28" s="79" t="s">
        <v>81</v>
      </c>
      <c r="B28" s="64" t="s">
        <v>175</v>
      </c>
      <c r="C28" s="65" t="s">
        <v>175</v>
      </c>
      <c r="D28" s="88"/>
      <c r="E28" s="88"/>
      <c r="F28" s="88"/>
      <c r="G28" s="88"/>
      <c r="H28" s="88"/>
      <c r="I28" s="88"/>
    </row>
    <row r="29" spans="1:9" ht="15" x14ac:dyDescent="0.25">
      <c r="A29" s="81" t="s">
        <v>82</v>
      </c>
      <c r="B29" s="64" t="s">
        <v>175</v>
      </c>
      <c r="C29" s="64" t="s">
        <v>175</v>
      </c>
      <c r="D29" s="88"/>
      <c r="E29" s="88"/>
      <c r="F29" s="88"/>
      <c r="G29" s="88"/>
      <c r="H29" s="88"/>
      <c r="I29" s="88"/>
    </row>
    <row r="30" spans="1:9" x14ac:dyDescent="0.2">
      <c r="A30" s="6" t="s">
        <v>143</v>
      </c>
      <c r="B30" s="15">
        <v>0</v>
      </c>
      <c r="C30" s="18">
        <f t="shared" si="0"/>
        <v>0</v>
      </c>
      <c r="D30" s="88"/>
      <c r="E30" s="88"/>
      <c r="F30" s="88"/>
      <c r="G30" s="88"/>
      <c r="H30" s="88"/>
      <c r="I30" s="88"/>
    </row>
    <row r="31" spans="1:9" ht="15" x14ac:dyDescent="0.25">
      <c r="A31" s="5" t="s">
        <v>89</v>
      </c>
      <c r="B31" s="14">
        <f>SUM(B30)</f>
        <v>0</v>
      </c>
      <c r="C31" s="21">
        <f t="shared" si="0"/>
        <v>0</v>
      </c>
      <c r="D31" s="88"/>
      <c r="E31" s="88"/>
      <c r="F31" s="88"/>
      <c r="G31" s="88"/>
      <c r="H31" s="88"/>
      <c r="I31" s="88"/>
    </row>
    <row r="32" spans="1:9" ht="15" x14ac:dyDescent="0.25">
      <c r="A32" s="81" t="s">
        <v>90</v>
      </c>
      <c r="B32" s="64" t="s">
        <v>175</v>
      </c>
      <c r="C32" s="65" t="s">
        <v>175</v>
      </c>
      <c r="D32" s="88"/>
      <c r="E32" s="88"/>
      <c r="F32" s="88"/>
      <c r="G32" s="88"/>
      <c r="H32" s="88"/>
      <c r="I32" s="88"/>
    </row>
    <row r="33" spans="1:9" x14ac:dyDescent="0.2">
      <c r="A33" s="6" t="s">
        <v>94</v>
      </c>
      <c r="B33" s="15">
        <v>0.17</v>
      </c>
      <c r="C33" s="18">
        <f t="shared" si="0"/>
        <v>4.2157470551766896E-6</v>
      </c>
      <c r="D33" s="88"/>
      <c r="E33" s="88"/>
      <c r="F33" s="88"/>
      <c r="G33" s="88"/>
      <c r="H33" s="88"/>
      <c r="I33" s="88"/>
    </row>
    <row r="34" spans="1:9" x14ac:dyDescent="0.2">
      <c r="A34" s="6" t="s">
        <v>97</v>
      </c>
      <c r="B34" s="20">
        <v>0.13</v>
      </c>
      <c r="C34" s="18">
        <f t="shared" si="0"/>
        <v>3.2238065716057037E-6</v>
      </c>
      <c r="D34" s="88"/>
      <c r="E34" s="88"/>
      <c r="F34" s="88"/>
      <c r="G34" s="88"/>
      <c r="H34" s="88"/>
      <c r="I34" s="88"/>
    </row>
    <row r="35" spans="1:9" x14ac:dyDescent="0.2">
      <c r="A35" s="6" t="s">
        <v>106</v>
      </c>
      <c r="B35" s="20">
        <v>1.21</v>
      </c>
      <c r="C35" s="18">
        <f t="shared" si="0"/>
        <v>3.0006199628022318E-5</v>
      </c>
      <c r="D35" s="88"/>
      <c r="E35" s="88"/>
      <c r="F35" s="88"/>
      <c r="G35" s="88"/>
      <c r="H35" s="88"/>
      <c r="I35" s="88"/>
    </row>
    <row r="36" spans="1:9" x14ac:dyDescent="0.2">
      <c r="A36" s="6" t="s">
        <v>111</v>
      </c>
      <c r="B36" s="20">
        <v>2.15</v>
      </c>
      <c r="C36" s="18">
        <f t="shared" si="0"/>
        <v>5.3316800991940482E-5</v>
      </c>
      <c r="D36" s="88"/>
      <c r="E36" s="88"/>
      <c r="F36" s="88"/>
      <c r="G36" s="88"/>
      <c r="H36" s="88"/>
      <c r="I36" s="88"/>
    </row>
    <row r="37" spans="1:9" x14ac:dyDescent="0.2">
      <c r="A37" s="6" t="s">
        <v>114</v>
      </c>
      <c r="B37" s="20">
        <v>2.0699999999999998</v>
      </c>
      <c r="C37" s="18">
        <f t="shared" si="0"/>
        <v>5.1332920024798508E-5</v>
      </c>
      <c r="D37" s="88"/>
      <c r="E37" s="88"/>
      <c r="F37" s="88"/>
      <c r="G37" s="88"/>
      <c r="H37" s="88"/>
      <c r="I37" s="88"/>
    </row>
    <row r="38" spans="1:9" x14ac:dyDescent="0.2">
      <c r="A38" s="6" t="s">
        <v>122</v>
      </c>
      <c r="B38" s="20">
        <v>0.13</v>
      </c>
      <c r="C38" s="18">
        <f t="shared" si="0"/>
        <v>3.2238065716057037E-6</v>
      </c>
      <c r="D38" s="88"/>
      <c r="E38" s="88"/>
      <c r="F38" s="88"/>
      <c r="G38" s="88"/>
      <c r="H38" s="88"/>
      <c r="I38" s="88"/>
    </row>
    <row r="39" spans="1:9" x14ac:dyDescent="0.2">
      <c r="A39" s="6" t="s">
        <v>128</v>
      </c>
      <c r="B39" s="20">
        <v>2.04</v>
      </c>
      <c r="C39" s="18">
        <f t="shared" si="0"/>
        <v>5.0588964662120276E-5</v>
      </c>
      <c r="D39" s="88"/>
      <c r="E39" s="88"/>
      <c r="F39" s="88"/>
      <c r="G39" s="88"/>
      <c r="H39" s="88"/>
      <c r="I39" s="88"/>
    </row>
    <row r="40" spans="1:9" ht="15" x14ac:dyDescent="0.25">
      <c r="A40" s="5" t="s">
        <v>135</v>
      </c>
      <c r="B40" s="14">
        <f>SUM(B33:B39)</f>
        <v>7.9</v>
      </c>
      <c r="C40" s="21">
        <f t="shared" si="0"/>
        <v>1.9590824550526969E-4</v>
      </c>
      <c r="D40" s="88"/>
      <c r="E40" s="88"/>
      <c r="F40" s="88"/>
      <c r="G40" s="88"/>
      <c r="H40" s="88"/>
      <c r="I40" s="88"/>
    </row>
    <row r="41" spans="1:9" ht="15" x14ac:dyDescent="0.25">
      <c r="A41" s="5" t="s">
        <v>136</v>
      </c>
      <c r="B41" s="14">
        <f>B40+B31</f>
        <v>7.9</v>
      </c>
      <c r="C41" s="21">
        <f t="shared" si="0"/>
        <v>1.9590824550526969E-4</v>
      </c>
      <c r="D41" s="88"/>
      <c r="E41" s="88"/>
      <c r="F41" s="88"/>
      <c r="G41" s="88"/>
      <c r="H41" s="88"/>
      <c r="I41" s="88"/>
    </row>
    <row r="42" spans="1:9" ht="15" x14ac:dyDescent="0.25">
      <c r="A42" s="5" t="s">
        <v>137</v>
      </c>
      <c r="B42" s="14">
        <f>B6+B9+B14+B19+B23+B26+B31+B40</f>
        <v>31.03</v>
      </c>
      <c r="C42" s="21">
        <f t="shared" si="0"/>
        <v>7.6949783013019219E-4</v>
      </c>
      <c r="D42" s="88"/>
      <c r="E42" s="88"/>
      <c r="F42" s="88"/>
      <c r="G42" s="88"/>
      <c r="H42" s="88"/>
      <c r="I42" s="88"/>
    </row>
    <row r="43" spans="1:9" s="45" customFormat="1" ht="30.75" customHeight="1" x14ac:dyDescent="0.2">
      <c r="A43" s="42" t="s">
        <v>151</v>
      </c>
      <c r="B43" s="70">
        <v>40325</v>
      </c>
      <c r="C43" s="71">
        <f t="shared" si="0"/>
        <v>1</v>
      </c>
      <c r="D43" s="88"/>
      <c r="E43" s="88"/>
      <c r="F43" s="88"/>
      <c r="G43" s="88"/>
      <c r="H43" s="88"/>
      <c r="I43" s="88"/>
    </row>
    <row r="44" spans="1:9" s="1" customFormat="1" ht="15" hidden="1" x14ac:dyDescent="0.25">
      <c r="A44" s="54" t="s">
        <v>175</v>
      </c>
      <c r="B44" s="77" t="s">
        <v>175</v>
      </c>
      <c r="C44" s="54" t="s">
        <v>175</v>
      </c>
      <c r="D44" s="88"/>
      <c r="E44" s="88"/>
      <c r="F44" s="88"/>
      <c r="G44" s="88"/>
      <c r="H44" s="88"/>
      <c r="I44" s="88"/>
    </row>
    <row r="45" spans="1:9" s="45" customFormat="1" ht="30" customHeight="1" x14ac:dyDescent="0.2">
      <c r="A45" s="39" t="s">
        <v>30</v>
      </c>
      <c r="B45" s="70">
        <v>42029</v>
      </c>
      <c r="C45" s="58" t="s">
        <v>175</v>
      </c>
      <c r="D45" s="88"/>
      <c r="E45" s="88"/>
      <c r="F45" s="88"/>
      <c r="G45" s="88"/>
      <c r="H45" s="88"/>
      <c r="I45" s="88"/>
    </row>
    <row r="46" spans="1:9" s="1" customFormat="1" ht="15" hidden="1" x14ac:dyDescent="0.25">
      <c r="A46" s="54" t="s">
        <v>175</v>
      </c>
      <c r="B46" s="78" t="s">
        <v>175</v>
      </c>
      <c r="C46" s="54" t="s">
        <v>175</v>
      </c>
      <c r="D46" s="88"/>
      <c r="E46" s="88"/>
      <c r="F46" s="88"/>
      <c r="G46" s="88"/>
      <c r="H46" s="88"/>
      <c r="I46" s="88"/>
    </row>
    <row r="47" spans="1:9" s="1" customFormat="1" ht="15" x14ac:dyDescent="0.25">
      <c r="A47" s="10" t="s">
        <v>152</v>
      </c>
      <c r="B47" s="14">
        <f>AVERAGE(B43,B45)</f>
        <v>41177</v>
      </c>
      <c r="C47" s="54" t="s">
        <v>175</v>
      </c>
      <c r="D47" s="88"/>
      <c r="E47" s="88"/>
      <c r="F47" s="88"/>
      <c r="G47" s="88"/>
      <c r="H47" s="88"/>
      <c r="I47" s="88"/>
    </row>
    <row r="48" spans="1:9" x14ac:dyDescent="0.2">
      <c r="A48" s="87" t="s">
        <v>176</v>
      </c>
      <c r="B48" s="88"/>
      <c r="C48" s="88"/>
      <c r="D48" s="88"/>
      <c r="E48" s="88"/>
      <c r="F48" s="88"/>
      <c r="G48" s="88"/>
      <c r="H48" s="88"/>
      <c r="I48" s="88"/>
    </row>
  </sheetData>
  <mergeCells count="3">
    <mergeCell ref="A1:I1"/>
    <mergeCell ref="D2:I47"/>
    <mergeCell ref="A48:I48"/>
  </mergeCells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0EB4C5-C21F-45A3-8453-119A198E6387}">
  <dimension ref="A1:F34"/>
  <sheetViews>
    <sheetView rightToLeft="1" topLeftCell="A13" workbookViewId="0">
      <selection activeCell="B26" sqref="B26"/>
    </sheetView>
  </sheetViews>
  <sheetFormatPr defaultRowHeight="14.25" x14ac:dyDescent="0.2"/>
  <cols>
    <col min="1" max="1" width="62.125" style="1" bestFit="1" customWidth="1"/>
    <col min="2" max="2" width="13.75" style="1" customWidth="1"/>
    <col min="3" max="3" width="12.25" style="1" customWidth="1"/>
    <col min="4" max="254" width="9" style="1"/>
    <col min="255" max="255" width="9.375" style="1" bestFit="1" customWidth="1"/>
    <col min="256" max="256" width="7.875" style="1" bestFit="1" customWidth="1"/>
    <col min="257" max="257" width="62.125" style="1" bestFit="1" customWidth="1"/>
    <col min="258" max="258" width="11.375" style="1" bestFit="1" customWidth="1"/>
    <col min="259" max="259" width="10.375" style="1" bestFit="1" customWidth="1"/>
    <col min="260" max="510" width="9" style="1"/>
    <col min="511" max="511" width="9.375" style="1" bestFit="1" customWidth="1"/>
    <col min="512" max="512" width="7.875" style="1" bestFit="1" customWidth="1"/>
    <col min="513" max="513" width="62.125" style="1" bestFit="1" customWidth="1"/>
    <col min="514" max="514" width="11.375" style="1" bestFit="1" customWidth="1"/>
    <col min="515" max="515" width="10.375" style="1" bestFit="1" customWidth="1"/>
    <col min="516" max="766" width="9" style="1"/>
    <col min="767" max="767" width="9.375" style="1" bestFit="1" customWidth="1"/>
    <col min="768" max="768" width="7.875" style="1" bestFit="1" customWidth="1"/>
    <col min="769" max="769" width="62.125" style="1" bestFit="1" customWidth="1"/>
    <col min="770" max="770" width="11.375" style="1" bestFit="1" customWidth="1"/>
    <col min="771" max="771" width="10.375" style="1" bestFit="1" customWidth="1"/>
    <col min="772" max="1022" width="9" style="1"/>
    <col min="1023" max="1023" width="9.375" style="1" bestFit="1" customWidth="1"/>
    <col min="1024" max="1024" width="7.875" style="1" bestFit="1" customWidth="1"/>
    <col min="1025" max="1025" width="62.125" style="1" bestFit="1" customWidth="1"/>
    <col min="1026" max="1026" width="11.375" style="1" bestFit="1" customWidth="1"/>
    <col min="1027" max="1027" width="10.375" style="1" bestFit="1" customWidth="1"/>
    <col min="1028" max="1278" width="9" style="1"/>
    <col min="1279" max="1279" width="9.375" style="1" bestFit="1" customWidth="1"/>
    <col min="1280" max="1280" width="7.875" style="1" bestFit="1" customWidth="1"/>
    <col min="1281" max="1281" width="62.125" style="1" bestFit="1" customWidth="1"/>
    <col min="1282" max="1282" width="11.375" style="1" bestFit="1" customWidth="1"/>
    <col min="1283" max="1283" width="10.375" style="1" bestFit="1" customWidth="1"/>
    <col min="1284" max="1534" width="9" style="1"/>
    <col min="1535" max="1535" width="9.375" style="1" bestFit="1" customWidth="1"/>
    <col min="1536" max="1536" width="7.875" style="1" bestFit="1" customWidth="1"/>
    <col min="1537" max="1537" width="62.125" style="1" bestFit="1" customWidth="1"/>
    <col min="1538" max="1538" width="11.375" style="1" bestFit="1" customWidth="1"/>
    <col min="1539" max="1539" width="10.375" style="1" bestFit="1" customWidth="1"/>
    <col min="1540" max="1790" width="9" style="1"/>
    <col min="1791" max="1791" width="9.375" style="1" bestFit="1" customWidth="1"/>
    <col min="1792" max="1792" width="7.875" style="1" bestFit="1" customWidth="1"/>
    <col min="1793" max="1793" width="62.125" style="1" bestFit="1" customWidth="1"/>
    <col min="1794" max="1794" width="11.375" style="1" bestFit="1" customWidth="1"/>
    <col min="1795" max="1795" width="10.375" style="1" bestFit="1" customWidth="1"/>
    <col min="1796" max="2046" width="9" style="1"/>
    <col min="2047" max="2047" width="9.375" style="1" bestFit="1" customWidth="1"/>
    <col min="2048" max="2048" width="7.875" style="1" bestFit="1" customWidth="1"/>
    <col min="2049" max="2049" width="62.125" style="1" bestFit="1" customWidth="1"/>
    <col min="2050" max="2050" width="11.375" style="1" bestFit="1" customWidth="1"/>
    <col min="2051" max="2051" width="10.375" style="1" bestFit="1" customWidth="1"/>
    <col min="2052" max="2302" width="9" style="1"/>
    <col min="2303" max="2303" width="9.375" style="1" bestFit="1" customWidth="1"/>
    <col min="2304" max="2304" width="7.875" style="1" bestFit="1" customWidth="1"/>
    <col min="2305" max="2305" width="62.125" style="1" bestFit="1" customWidth="1"/>
    <col min="2306" max="2306" width="11.375" style="1" bestFit="1" customWidth="1"/>
    <col min="2307" max="2307" width="10.375" style="1" bestFit="1" customWidth="1"/>
    <col min="2308" max="2558" width="9" style="1"/>
    <col min="2559" max="2559" width="9.375" style="1" bestFit="1" customWidth="1"/>
    <col min="2560" max="2560" width="7.875" style="1" bestFit="1" customWidth="1"/>
    <col min="2561" max="2561" width="62.125" style="1" bestFit="1" customWidth="1"/>
    <col min="2562" max="2562" width="11.375" style="1" bestFit="1" customWidth="1"/>
    <col min="2563" max="2563" width="10.375" style="1" bestFit="1" customWidth="1"/>
    <col min="2564" max="2814" width="9" style="1"/>
    <col min="2815" max="2815" width="9.375" style="1" bestFit="1" customWidth="1"/>
    <col min="2816" max="2816" width="7.875" style="1" bestFit="1" customWidth="1"/>
    <col min="2817" max="2817" width="62.125" style="1" bestFit="1" customWidth="1"/>
    <col min="2818" max="2818" width="11.375" style="1" bestFit="1" customWidth="1"/>
    <col min="2819" max="2819" width="10.375" style="1" bestFit="1" customWidth="1"/>
    <col min="2820" max="3070" width="9" style="1"/>
    <col min="3071" max="3071" width="9.375" style="1" bestFit="1" customWidth="1"/>
    <col min="3072" max="3072" width="7.875" style="1" bestFit="1" customWidth="1"/>
    <col min="3073" max="3073" width="62.125" style="1" bestFit="1" customWidth="1"/>
    <col min="3074" max="3074" width="11.375" style="1" bestFit="1" customWidth="1"/>
    <col min="3075" max="3075" width="10.375" style="1" bestFit="1" customWidth="1"/>
    <col min="3076" max="3326" width="9" style="1"/>
    <col min="3327" max="3327" width="9.375" style="1" bestFit="1" customWidth="1"/>
    <col min="3328" max="3328" width="7.875" style="1" bestFit="1" customWidth="1"/>
    <col min="3329" max="3329" width="62.125" style="1" bestFit="1" customWidth="1"/>
    <col min="3330" max="3330" width="11.375" style="1" bestFit="1" customWidth="1"/>
    <col min="3331" max="3331" width="10.375" style="1" bestFit="1" customWidth="1"/>
    <col min="3332" max="3582" width="9" style="1"/>
    <col min="3583" max="3583" width="9.375" style="1" bestFit="1" customWidth="1"/>
    <col min="3584" max="3584" width="7.875" style="1" bestFit="1" customWidth="1"/>
    <col min="3585" max="3585" width="62.125" style="1" bestFit="1" customWidth="1"/>
    <col min="3586" max="3586" width="11.375" style="1" bestFit="1" customWidth="1"/>
    <col min="3587" max="3587" width="10.375" style="1" bestFit="1" customWidth="1"/>
    <col min="3588" max="3838" width="9" style="1"/>
    <col min="3839" max="3839" width="9.375" style="1" bestFit="1" customWidth="1"/>
    <col min="3840" max="3840" width="7.875" style="1" bestFit="1" customWidth="1"/>
    <col min="3841" max="3841" width="62.125" style="1" bestFit="1" customWidth="1"/>
    <col min="3842" max="3842" width="11.375" style="1" bestFit="1" customWidth="1"/>
    <col min="3843" max="3843" width="10.375" style="1" bestFit="1" customWidth="1"/>
    <col min="3844" max="4094" width="9" style="1"/>
    <col min="4095" max="4095" width="9.375" style="1" bestFit="1" customWidth="1"/>
    <col min="4096" max="4096" width="7.875" style="1" bestFit="1" customWidth="1"/>
    <col min="4097" max="4097" width="62.125" style="1" bestFit="1" customWidth="1"/>
    <col min="4098" max="4098" width="11.375" style="1" bestFit="1" customWidth="1"/>
    <col min="4099" max="4099" width="10.375" style="1" bestFit="1" customWidth="1"/>
    <col min="4100" max="4350" width="9" style="1"/>
    <col min="4351" max="4351" width="9.375" style="1" bestFit="1" customWidth="1"/>
    <col min="4352" max="4352" width="7.875" style="1" bestFit="1" customWidth="1"/>
    <col min="4353" max="4353" width="62.125" style="1" bestFit="1" customWidth="1"/>
    <col min="4354" max="4354" width="11.375" style="1" bestFit="1" customWidth="1"/>
    <col min="4355" max="4355" width="10.375" style="1" bestFit="1" customWidth="1"/>
    <col min="4356" max="4606" width="9" style="1"/>
    <col min="4607" max="4607" width="9.375" style="1" bestFit="1" customWidth="1"/>
    <col min="4608" max="4608" width="7.875" style="1" bestFit="1" customWidth="1"/>
    <col min="4609" max="4609" width="62.125" style="1" bestFit="1" customWidth="1"/>
    <col min="4610" max="4610" width="11.375" style="1" bestFit="1" customWidth="1"/>
    <col min="4611" max="4611" width="10.375" style="1" bestFit="1" customWidth="1"/>
    <col min="4612" max="4862" width="9" style="1"/>
    <col min="4863" max="4863" width="9.375" style="1" bestFit="1" customWidth="1"/>
    <col min="4864" max="4864" width="7.875" style="1" bestFit="1" customWidth="1"/>
    <col min="4865" max="4865" width="62.125" style="1" bestFit="1" customWidth="1"/>
    <col min="4866" max="4866" width="11.375" style="1" bestFit="1" customWidth="1"/>
    <col min="4867" max="4867" width="10.375" style="1" bestFit="1" customWidth="1"/>
    <col min="4868" max="5118" width="9" style="1"/>
    <col min="5119" max="5119" width="9.375" style="1" bestFit="1" customWidth="1"/>
    <col min="5120" max="5120" width="7.875" style="1" bestFit="1" customWidth="1"/>
    <col min="5121" max="5121" width="62.125" style="1" bestFit="1" customWidth="1"/>
    <col min="5122" max="5122" width="11.375" style="1" bestFit="1" customWidth="1"/>
    <col min="5123" max="5123" width="10.375" style="1" bestFit="1" customWidth="1"/>
    <col min="5124" max="5374" width="9" style="1"/>
    <col min="5375" max="5375" width="9.375" style="1" bestFit="1" customWidth="1"/>
    <col min="5376" max="5376" width="7.875" style="1" bestFit="1" customWidth="1"/>
    <col min="5377" max="5377" width="62.125" style="1" bestFit="1" customWidth="1"/>
    <col min="5378" max="5378" width="11.375" style="1" bestFit="1" customWidth="1"/>
    <col min="5379" max="5379" width="10.375" style="1" bestFit="1" customWidth="1"/>
    <col min="5380" max="5630" width="9" style="1"/>
    <col min="5631" max="5631" width="9.375" style="1" bestFit="1" customWidth="1"/>
    <col min="5632" max="5632" width="7.875" style="1" bestFit="1" customWidth="1"/>
    <col min="5633" max="5633" width="62.125" style="1" bestFit="1" customWidth="1"/>
    <col min="5634" max="5634" width="11.375" style="1" bestFit="1" customWidth="1"/>
    <col min="5635" max="5635" width="10.375" style="1" bestFit="1" customWidth="1"/>
    <col min="5636" max="5886" width="9" style="1"/>
    <col min="5887" max="5887" width="9.375" style="1" bestFit="1" customWidth="1"/>
    <col min="5888" max="5888" width="7.875" style="1" bestFit="1" customWidth="1"/>
    <col min="5889" max="5889" width="62.125" style="1" bestFit="1" customWidth="1"/>
    <col min="5890" max="5890" width="11.375" style="1" bestFit="1" customWidth="1"/>
    <col min="5891" max="5891" width="10.375" style="1" bestFit="1" customWidth="1"/>
    <col min="5892" max="6142" width="9" style="1"/>
    <col min="6143" max="6143" width="9.375" style="1" bestFit="1" customWidth="1"/>
    <col min="6144" max="6144" width="7.875" style="1" bestFit="1" customWidth="1"/>
    <col min="6145" max="6145" width="62.125" style="1" bestFit="1" customWidth="1"/>
    <col min="6146" max="6146" width="11.375" style="1" bestFit="1" customWidth="1"/>
    <col min="6147" max="6147" width="10.375" style="1" bestFit="1" customWidth="1"/>
    <col min="6148" max="6398" width="9" style="1"/>
    <col min="6399" max="6399" width="9.375" style="1" bestFit="1" customWidth="1"/>
    <col min="6400" max="6400" width="7.875" style="1" bestFit="1" customWidth="1"/>
    <col min="6401" max="6401" width="62.125" style="1" bestFit="1" customWidth="1"/>
    <col min="6402" max="6402" width="11.375" style="1" bestFit="1" customWidth="1"/>
    <col min="6403" max="6403" width="10.375" style="1" bestFit="1" customWidth="1"/>
    <col min="6404" max="6654" width="9" style="1"/>
    <col min="6655" max="6655" width="9.375" style="1" bestFit="1" customWidth="1"/>
    <col min="6656" max="6656" width="7.875" style="1" bestFit="1" customWidth="1"/>
    <col min="6657" max="6657" width="62.125" style="1" bestFit="1" customWidth="1"/>
    <col min="6658" max="6658" width="11.375" style="1" bestFit="1" customWidth="1"/>
    <col min="6659" max="6659" width="10.375" style="1" bestFit="1" customWidth="1"/>
    <col min="6660" max="6910" width="9" style="1"/>
    <col min="6911" max="6911" width="9.375" style="1" bestFit="1" customWidth="1"/>
    <col min="6912" max="6912" width="7.875" style="1" bestFit="1" customWidth="1"/>
    <col min="6913" max="6913" width="62.125" style="1" bestFit="1" customWidth="1"/>
    <col min="6914" max="6914" width="11.375" style="1" bestFit="1" customWidth="1"/>
    <col min="6915" max="6915" width="10.375" style="1" bestFit="1" customWidth="1"/>
    <col min="6916" max="7166" width="9" style="1"/>
    <col min="7167" max="7167" width="9.375" style="1" bestFit="1" customWidth="1"/>
    <col min="7168" max="7168" width="7.875" style="1" bestFit="1" customWidth="1"/>
    <col min="7169" max="7169" width="62.125" style="1" bestFit="1" customWidth="1"/>
    <col min="7170" max="7170" width="11.375" style="1" bestFit="1" customWidth="1"/>
    <col min="7171" max="7171" width="10.375" style="1" bestFit="1" customWidth="1"/>
    <col min="7172" max="7422" width="9" style="1"/>
    <col min="7423" max="7423" width="9.375" style="1" bestFit="1" customWidth="1"/>
    <col min="7424" max="7424" width="7.875" style="1" bestFit="1" customWidth="1"/>
    <col min="7425" max="7425" width="62.125" style="1" bestFit="1" customWidth="1"/>
    <col min="7426" max="7426" width="11.375" style="1" bestFit="1" customWidth="1"/>
    <col min="7427" max="7427" width="10.375" style="1" bestFit="1" customWidth="1"/>
    <col min="7428" max="7678" width="9" style="1"/>
    <col min="7679" max="7679" width="9.375" style="1" bestFit="1" customWidth="1"/>
    <col min="7680" max="7680" width="7.875" style="1" bestFit="1" customWidth="1"/>
    <col min="7681" max="7681" width="62.125" style="1" bestFit="1" customWidth="1"/>
    <col min="7682" max="7682" width="11.375" style="1" bestFit="1" customWidth="1"/>
    <col min="7683" max="7683" width="10.375" style="1" bestFit="1" customWidth="1"/>
    <col min="7684" max="7934" width="9" style="1"/>
    <col min="7935" max="7935" width="9.375" style="1" bestFit="1" customWidth="1"/>
    <col min="7936" max="7936" width="7.875" style="1" bestFit="1" customWidth="1"/>
    <col min="7937" max="7937" width="62.125" style="1" bestFit="1" customWidth="1"/>
    <col min="7938" max="7938" width="11.375" style="1" bestFit="1" customWidth="1"/>
    <col min="7939" max="7939" width="10.375" style="1" bestFit="1" customWidth="1"/>
    <col min="7940" max="8190" width="9" style="1"/>
    <col min="8191" max="8191" width="9.375" style="1" bestFit="1" customWidth="1"/>
    <col min="8192" max="8192" width="7.875" style="1" bestFit="1" customWidth="1"/>
    <col min="8193" max="8193" width="62.125" style="1" bestFit="1" customWidth="1"/>
    <col min="8194" max="8194" width="11.375" style="1" bestFit="1" customWidth="1"/>
    <col min="8195" max="8195" width="10.375" style="1" bestFit="1" customWidth="1"/>
    <col min="8196" max="8446" width="9" style="1"/>
    <col min="8447" max="8447" width="9.375" style="1" bestFit="1" customWidth="1"/>
    <col min="8448" max="8448" width="7.875" style="1" bestFit="1" customWidth="1"/>
    <col min="8449" max="8449" width="62.125" style="1" bestFit="1" customWidth="1"/>
    <col min="8450" max="8450" width="11.375" style="1" bestFit="1" customWidth="1"/>
    <col min="8451" max="8451" width="10.375" style="1" bestFit="1" customWidth="1"/>
    <col min="8452" max="8702" width="9" style="1"/>
    <col min="8703" max="8703" width="9.375" style="1" bestFit="1" customWidth="1"/>
    <col min="8704" max="8704" width="7.875" style="1" bestFit="1" customWidth="1"/>
    <col min="8705" max="8705" width="62.125" style="1" bestFit="1" customWidth="1"/>
    <col min="8706" max="8706" width="11.375" style="1" bestFit="1" customWidth="1"/>
    <col min="8707" max="8707" width="10.375" style="1" bestFit="1" customWidth="1"/>
    <col min="8708" max="8958" width="9" style="1"/>
    <col min="8959" max="8959" width="9.375" style="1" bestFit="1" customWidth="1"/>
    <col min="8960" max="8960" width="7.875" style="1" bestFit="1" customWidth="1"/>
    <col min="8961" max="8961" width="62.125" style="1" bestFit="1" customWidth="1"/>
    <col min="8962" max="8962" width="11.375" style="1" bestFit="1" customWidth="1"/>
    <col min="8963" max="8963" width="10.375" style="1" bestFit="1" customWidth="1"/>
    <col min="8964" max="9214" width="9" style="1"/>
    <col min="9215" max="9215" width="9.375" style="1" bestFit="1" customWidth="1"/>
    <col min="9216" max="9216" width="7.875" style="1" bestFit="1" customWidth="1"/>
    <col min="9217" max="9217" width="62.125" style="1" bestFit="1" customWidth="1"/>
    <col min="9218" max="9218" width="11.375" style="1" bestFit="1" customWidth="1"/>
    <col min="9219" max="9219" width="10.375" style="1" bestFit="1" customWidth="1"/>
    <col min="9220" max="9470" width="9" style="1"/>
    <col min="9471" max="9471" width="9.375" style="1" bestFit="1" customWidth="1"/>
    <col min="9472" max="9472" width="7.875" style="1" bestFit="1" customWidth="1"/>
    <col min="9473" max="9473" width="62.125" style="1" bestFit="1" customWidth="1"/>
    <col min="9474" max="9474" width="11.375" style="1" bestFit="1" customWidth="1"/>
    <col min="9475" max="9475" width="10.375" style="1" bestFit="1" customWidth="1"/>
    <col min="9476" max="9726" width="9" style="1"/>
    <col min="9727" max="9727" width="9.375" style="1" bestFit="1" customWidth="1"/>
    <col min="9728" max="9728" width="7.875" style="1" bestFit="1" customWidth="1"/>
    <col min="9729" max="9729" width="62.125" style="1" bestFit="1" customWidth="1"/>
    <col min="9730" max="9730" width="11.375" style="1" bestFit="1" customWidth="1"/>
    <col min="9731" max="9731" width="10.375" style="1" bestFit="1" customWidth="1"/>
    <col min="9732" max="9982" width="9" style="1"/>
    <col min="9983" max="9983" width="9.375" style="1" bestFit="1" customWidth="1"/>
    <col min="9984" max="9984" width="7.875" style="1" bestFit="1" customWidth="1"/>
    <col min="9985" max="9985" width="62.125" style="1" bestFit="1" customWidth="1"/>
    <col min="9986" max="9986" width="11.375" style="1" bestFit="1" customWidth="1"/>
    <col min="9987" max="9987" width="10.375" style="1" bestFit="1" customWidth="1"/>
    <col min="9988" max="10238" width="9" style="1"/>
    <col min="10239" max="10239" width="9.375" style="1" bestFit="1" customWidth="1"/>
    <col min="10240" max="10240" width="7.875" style="1" bestFit="1" customWidth="1"/>
    <col min="10241" max="10241" width="62.125" style="1" bestFit="1" customWidth="1"/>
    <col min="10242" max="10242" width="11.375" style="1" bestFit="1" customWidth="1"/>
    <col min="10243" max="10243" width="10.375" style="1" bestFit="1" customWidth="1"/>
    <col min="10244" max="10494" width="9" style="1"/>
    <col min="10495" max="10495" width="9.375" style="1" bestFit="1" customWidth="1"/>
    <col min="10496" max="10496" width="7.875" style="1" bestFit="1" customWidth="1"/>
    <col min="10497" max="10497" width="62.125" style="1" bestFit="1" customWidth="1"/>
    <col min="10498" max="10498" width="11.375" style="1" bestFit="1" customWidth="1"/>
    <col min="10499" max="10499" width="10.375" style="1" bestFit="1" customWidth="1"/>
    <col min="10500" max="10750" width="9" style="1"/>
    <col min="10751" max="10751" width="9.375" style="1" bestFit="1" customWidth="1"/>
    <col min="10752" max="10752" width="7.875" style="1" bestFit="1" customWidth="1"/>
    <col min="10753" max="10753" width="62.125" style="1" bestFit="1" customWidth="1"/>
    <col min="10754" max="10754" width="11.375" style="1" bestFit="1" customWidth="1"/>
    <col min="10755" max="10755" width="10.375" style="1" bestFit="1" customWidth="1"/>
    <col min="10756" max="11006" width="9" style="1"/>
    <col min="11007" max="11007" width="9.375" style="1" bestFit="1" customWidth="1"/>
    <col min="11008" max="11008" width="7.875" style="1" bestFit="1" customWidth="1"/>
    <col min="11009" max="11009" width="62.125" style="1" bestFit="1" customWidth="1"/>
    <col min="11010" max="11010" width="11.375" style="1" bestFit="1" customWidth="1"/>
    <col min="11011" max="11011" width="10.375" style="1" bestFit="1" customWidth="1"/>
    <col min="11012" max="11262" width="9" style="1"/>
    <col min="11263" max="11263" width="9.375" style="1" bestFit="1" customWidth="1"/>
    <col min="11264" max="11264" width="7.875" style="1" bestFit="1" customWidth="1"/>
    <col min="11265" max="11265" width="62.125" style="1" bestFit="1" customWidth="1"/>
    <col min="11266" max="11266" width="11.375" style="1" bestFit="1" customWidth="1"/>
    <col min="11267" max="11267" width="10.375" style="1" bestFit="1" customWidth="1"/>
    <col min="11268" max="11518" width="9" style="1"/>
    <col min="11519" max="11519" width="9.375" style="1" bestFit="1" customWidth="1"/>
    <col min="11520" max="11520" width="7.875" style="1" bestFit="1" customWidth="1"/>
    <col min="11521" max="11521" width="62.125" style="1" bestFit="1" customWidth="1"/>
    <col min="11522" max="11522" width="11.375" style="1" bestFit="1" customWidth="1"/>
    <col min="11523" max="11523" width="10.375" style="1" bestFit="1" customWidth="1"/>
    <col min="11524" max="11774" width="9" style="1"/>
    <col min="11775" max="11775" width="9.375" style="1" bestFit="1" customWidth="1"/>
    <col min="11776" max="11776" width="7.875" style="1" bestFit="1" customWidth="1"/>
    <col min="11777" max="11777" width="62.125" style="1" bestFit="1" customWidth="1"/>
    <col min="11778" max="11778" width="11.375" style="1" bestFit="1" customWidth="1"/>
    <col min="11779" max="11779" width="10.375" style="1" bestFit="1" customWidth="1"/>
    <col min="11780" max="12030" width="9" style="1"/>
    <col min="12031" max="12031" width="9.375" style="1" bestFit="1" customWidth="1"/>
    <col min="12032" max="12032" width="7.875" style="1" bestFit="1" customWidth="1"/>
    <col min="12033" max="12033" width="62.125" style="1" bestFit="1" customWidth="1"/>
    <col min="12034" max="12034" width="11.375" style="1" bestFit="1" customWidth="1"/>
    <col min="12035" max="12035" width="10.375" style="1" bestFit="1" customWidth="1"/>
    <col min="12036" max="12286" width="9" style="1"/>
    <col min="12287" max="12287" width="9.375" style="1" bestFit="1" customWidth="1"/>
    <col min="12288" max="12288" width="7.875" style="1" bestFit="1" customWidth="1"/>
    <col min="12289" max="12289" width="62.125" style="1" bestFit="1" customWidth="1"/>
    <col min="12290" max="12290" width="11.375" style="1" bestFit="1" customWidth="1"/>
    <col min="12291" max="12291" width="10.375" style="1" bestFit="1" customWidth="1"/>
    <col min="12292" max="12542" width="9" style="1"/>
    <col min="12543" max="12543" width="9.375" style="1" bestFit="1" customWidth="1"/>
    <col min="12544" max="12544" width="7.875" style="1" bestFit="1" customWidth="1"/>
    <col min="12545" max="12545" width="62.125" style="1" bestFit="1" customWidth="1"/>
    <col min="12546" max="12546" width="11.375" style="1" bestFit="1" customWidth="1"/>
    <col min="12547" max="12547" width="10.375" style="1" bestFit="1" customWidth="1"/>
    <col min="12548" max="12798" width="9" style="1"/>
    <col min="12799" max="12799" width="9.375" style="1" bestFit="1" customWidth="1"/>
    <col min="12800" max="12800" width="7.875" style="1" bestFit="1" customWidth="1"/>
    <col min="12801" max="12801" width="62.125" style="1" bestFit="1" customWidth="1"/>
    <col min="12802" max="12802" width="11.375" style="1" bestFit="1" customWidth="1"/>
    <col min="12803" max="12803" width="10.375" style="1" bestFit="1" customWidth="1"/>
    <col min="12804" max="13054" width="9" style="1"/>
    <col min="13055" max="13055" width="9.375" style="1" bestFit="1" customWidth="1"/>
    <col min="13056" max="13056" width="7.875" style="1" bestFit="1" customWidth="1"/>
    <col min="13057" max="13057" width="62.125" style="1" bestFit="1" customWidth="1"/>
    <col min="13058" max="13058" width="11.375" style="1" bestFit="1" customWidth="1"/>
    <col min="13059" max="13059" width="10.375" style="1" bestFit="1" customWidth="1"/>
    <col min="13060" max="13310" width="9" style="1"/>
    <col min="13311" max="13311" width="9.375" style="1" bestFit="1" customWidth="1"/>
    <col min="13312" max="13312" width="7.875" style="1" bestFit="1" customWidth="1"/>
    <col min="13313" max="13313" width="62.125" style="1" bestFit="1" customWidth="1"/>
    <col min="13314" max="13314" width="11.375" style="1" bestFit="1" customWidth="1"/>
    <col min="13315" max="13315" width="10.375" style="1" bestFit="1" customWidth="1"/>
    <col min="13316" max="13566" width="9" style="1"/>
    <col min="13567" max="13567" width="9.375" style="1" bestFit="1" customWidth="1"/>
    <col min="13568" max="13568" width="7.875" style="1" bestFit="1" customWidth="1"/>
    <col min="13569" max="13569" width="62.125" style="1" bestFit="1" customWidth="1"/>
    <col min="13570" max="13570" width="11.375" style="1" bestFit="1" customWidth="1"/>
    <col min="13571" max="13571" width="10.375" style="1" bestFit="1" customWidth="1"/>
    <col min="13572" max="13822" width="9" style="1"/>
    <col min="13823" max="13823" width="9.375" style="1" bestFit="1" customWidth="1"/>
    <col min="13824" max="13824" width="7.875" style="1" bestFit="1" customWidth="1"/>
    <col min="13825" max="13825" width="62.125" style="1" bestFit="1" customWidth="1"/>
    <col min="13826" max="13826" width="11.375" style="1" bestFit="1" customWidth="1"/>
    <col min="13827" max="13827" width="10.375" style="1" bestFit="1" customWidth="1"/>
    <col min="13828" max="14078" width="9" style="1"/>
    <col min="14079" max="14079" width="9.375" style="1" bestFit="1" customWidth="1"/>
    <col min="14080" max="14080" width="7.875" style="1" bestFit="1" customWidth="1"/>
    <col min="14081" max="14081" width="62.125" style="1" bestFit="1" customWidth="1"/>
    <col min="14082" max="14082" width="11.375" style="1" bestFit="1" customWidth="1"/>
    <col min="14083" max="14083" width="10.375" style="1" bestFit="1" customWidth="1"/>
    <col min="14084" max="14334" width="9" style="1"/>
    <col min="14335" max="14335" width="9.375" style="1" bestFit="1" customWidth="1"/>
    <col min="14336" max="14336" width="7.875" style="1" bestFit="1" customWidth="1"/>
    <col min="14337" max="14337" width="62.125" style="1" bestFit="1" customWidth="1"/>
    <col min="14338" max="14338" width="11.375" style="1" bestFit="1" customWidth="1"/>
    <col min="14339" max="14339" width="10.375" style="1" bestFit="1" customWidth="1"/>
    <col min="14340" max="14590" width="9" style="1"/>
    <col min="14591" max="14591" width="9.375" style="1" bestFit="1" customWidth="1"/>
    <col min="14592" max="14592" width="7.875" style="1" bestFit="1" customWidth="1"/>
    <col min="14593" max="14593" width="62.125" style="1" bestFit="1" customWidth="1"/>
    <col min="14594" max="14594" width="11.375" style="1" bestFit="1" customWidth="1"/>
    <col min="14595" max="14595" width="10.375" style="1" bestFit="1" customWidth="1"/>
    <col min="14596" max="14846" width="9" style="1"/>
    <col min="14847" max="14847" width="9.375" style="1" bestFit="1" customWidth="1"/>
    <col min="14848" max="14848" width="7.875" style="1" bestFit="1" customWidth="1"/>
    <col min="14849" max="14849" width="62.125" style="1" bestFit="1" customWidth="1"/>
    <col min="14850" max="14850" width="11.375" style="1" bestFit="1" customWidth="1"/>
    <col min="14851" max="14851" width="10.375" style="1" bestFit="1" customWidth="1"/>
    <col min="14852" max="15102" width="9" style="1"/>
    <col min="15103" max="15103" width="9.375" style="1" bestFit="1" customWidth="1"/>
    <col min="15104" max="15104" width="7.875" style="1" bestFit="1" customWidth="1"/>
    <col min="15105" max="15105" width="62.125" style="1" bestFit="1" customWidth="1"/>
    <col min="15106" max="15106" width="11.375" style="1" bestFit="1" customWidth="1"/>
    <col min="15107" max="15107" width="10.375" style="1" bestFit="1" customWidth="1"/>
    <col min="15108" max="15358" width="9" style="1"/>
    <col min="15359" max="15359" width="9.375" style="1" bestFit="1" customWidth="1"/>
    <col min="15360" max="15360" width="7.875" style="1" bestFit="1" customWidth="1"/>
    <col min="15361" max="15361" width="62.125" style="1" bestFit="1" customWidth="1"/>
    <col min="15362" max="15362" width="11.375" style="1" bestFit="1" customWidth="1"/>
    <col min="15363" max="15363" width="10.375" style="1" bestFit="1" customWidth="1"/>
    <col min="15364" max="15614" width="9" style="1"/>
    <col min="15615" max="15615" width="9.375" style="1" bestFit="1" customWidth="1"/>
    <col min="15616" max="15616" width="7.875" style="1" bestFit="1" customWidth="1"/>
    <col min="15617" max="15617" width="62.125" style="1" bestFit="1" customWidth="1"/>
    <col min="15618" max="15618" width="11.375" style="1" bestFit="1" customWidth="1"/>
    <col min="15619" max="15619" width="10.375" style="1" bestFit="1" customWidth="1"/>
    <col min="15620" max="15870" width="9" style="1"/>
    <col min="15871" max="15871" width="9.375" style="1" bestFit="1" customWidth="1"/>
    <col min="15872" max="15872" width="7.875" style="1" bestFit="1" customWidth="1"/>
    <col min="15873" max="15873" width="62.125" style="1" bestFit="1" customWidth="1"/>
    <col min="15874" max="15874" width="11.375" style="1" bestFit="1" customWidth="1"/>
    <col min="15875" max="15875" width="10.375" style="1" bestFit="1" customWidth="1"/>
    <col min="15876" max="16126" width="9" style="1"/>
    <col min="16127" max="16127" width="9.375" style="1" bestFit="1" customWidth="1"/>
    <col min="16128" max="16128" width="7.875" style="1" bestFit="1" customWidth="1"/>
    <col min="16129" max="16129" width="62.125" style="1" bestFit="1" customWidth="1"/>
    <col min="16130" max="16130" width="11.375" style="1" bestFit="1" customWidth="1"/>
    <col min="16131" max="16131" width="10.375" style="1" bestFit="1" customWidth="1"/>
    <col min="16132" max="16384" width="9" style="1"/>
  </cols>
  <sheetData>
    <row r="1" spans="1:6" ht="15" x14ac:dyDescent="0.25">
      <c r="A1" s="85" t="s">
        <v>138</v>
      </c>
      <c r="B1" s="85"/>
      <c r="C1" s="85"/>
      <c r="D1" s="85"/>
      <c r="E1" s="85"/>
      <c r="F1" s="85"/>
    </row>
    <row r="2" spans="1:6" x14ac:dyDescent="0.2">
      <c r="A2" s="1" t="s">
        <v>1</v>
      </c>
      <c r="B2" s="1" t="s">
        <v>2</v>
      </c>
      <c r="C2" s="1" t="s">
        <v>3</v>
      </c>
      <c r="D2" s="83" t="s">
        <v>175</v>
      </c>
      <c r="E2" s="84"/>
      <c r="F2" s="84"/>
    </row>
    <row r="3" spans="1:6" ht="15" x14ac:dyDescent="0.25">
      <c r="A3" s="2" t="s">
        <v>4</v>
      </c>
      <c r="B3" s="35">
        <f>SUM(B4:B5)</f>
        <v>881.26</v>
      </c>
      <c r="C3" s="33">
        <f>B3/$B$29</f>
        <v>3.8444474593780112E-4</v>
      </c>
      <c r="D3" s="84"/>
      <c r="E3" s="84"/>
      <c r="F3" s="84"/>
    </row>
    <row r="4" spans="1:6" ht="15" x14ac:dyDescent="0.25">
      <c r="A4" s="2" t="s">
        <v>5</v>
      </c>
      <c r="B4" s="35">
        <v>0</v>
      </c>
      <c r="C4" s="33">
        <f>B4/$B$29</f>
        <v>0</v>
      </c>
      <c r="D4" s="84"/>
      <c r="E4" s="84"/>
      <c r="F4" s="84"/>
    </row>
    <row r="5" spans="1:6" ht="15" x14ac:dyDescent="0.25">
      <c r="A5" s="2" t="s">
        <v>6</v>
      </c>
      <c r="B5" s="36">
        <v>881.26</v>
      </c>
      <c r="C5" s="33">
        <f t="shared" ref="C5:C29" si="0">B5/$B$29</f>
        <v>3.8444474593780112E-4</v>
      </c>
      <c r="D5" s="84"/>
      <c r="E5" s="84"/>
      <c r="F5" s="84"/>
    </row>
    <row r="6" spans="1:6" ht="15" x14ac:dyDescent="0.25">
      <c r="A6" s="2" t="s">
        <v>7</v>
      </c>
      <c r="B6" s="35">
        <f>SUM(B7:B8)</f>
        <v>83.28</v>
      </c>
      <c r="C6" s="33">
        <f t="shared" si="0"/>
        <v>3.6330434198420531E-5</v>
      </c>
      <c r="D6" s="84"/>
      <c r="E6" s="84"/>
      <c r="F6" s="84"/>
    </row>
    <row r="7" spans="1:6" ht="15" x14ac:dyDescent="0.25">
      <c r="A7" s="2" t="s">
        <v>8</v>
      </c>
      <c r="B7" s="35">
        <v>0</v>
      </c>
      <c r="C7" s="33">
        <f t="shared" si="0"/>
        <v>0</v>
      </c>
      <c r="D7" s="84"/>
      <c r="E7" s="84"/>
      <c r="F7" s="84"/>
    </row>
    <row r="8" spans="1:6" ht="15" x14ac:dyDescent="0.25">
      <c r="A8" s="2" t="s">
        <v>9</v>
      </c>
      <c r="B8" s="36">
        <v>83.28</v>
      </c>
      <c r="C8" s="33">
        <f t="shared" si="0"/>
        <v>3.6330434198420531E-5</v>
      </c>
      <c r="D8" s="84"/>
      <c r="E8" s="84"/>
      <c r="F8" s="84"/>
    </row>
    <row r="9" spans="1:6" ht="15" x14ac:dyDescent="0.25">
      <c r="A9" s="2" t="s">
        <v>10</v>
      </c>
      <c r="B9" s="35">
        <f>SUM(B10:B12)</f>
        <v>0</v>
      </c>
      <c r="C9" s="33">
        <f t="shared" si="0"/>
        <v>0</v>
      </c>
      <c r="D9" s="84"/>
      <c r="E9" s="84"/>
      <c r="F9" s="84"/>
    </row>
    <row r="10" spans="1:6" ht="15" x14ac:dyDescent="0.25">
      <c r="A10" s="2" t="s">
        <v>11</v>
      </c>
      <c r="B10" s="35">
        <v>0</v>
      </c>
      <c r="C10" s="33">
        <f t="shared" si="0"/>
        <v>0</v>
      </c>
      <c r="D10" s="84"/>
      <c r="E10" s="84"/>
      <c r="F10" s="84"/>
    </row>
    <row r="11" spans="1:6" ht="15" x14ac:dyDescent="0.25">
      <c r="A11" s="2" t="s">
        <v>12</v>
      </c>
      <c r="B11" s="36">
        <v>0</v>
      </c>
      <c r="C11" s="33">
        <f t="shared" si="0"/>
        <v>0</v>
      </c>
      <c r="D11" s="84"/>
      <c r="E11" s="84"/>
      <c r="F11" s="84"/>
    </row>
    <row r="12" spans="1:6" ht="15" x14ac:dyDescent="0.25">
      <c r="A12" s="2" t="s">
        <v>13</v>
      </c>
      <c r="B12" s="36">
        <v>0</v>
      </c>
      <c r="C12" s="33">
        <f t="shared" si="0"/>
        <v>0</v>
      </c>
      <c r="D12" s="84"/>
      <c r="E12" s="84"/>
      <c r="F12" s="84"/>
    </row>
    <row r="13" spans="1:6" ht="15" x14ac:dyDescent="0.25">
      <c r="A13" s="2" t="s">
        <v>14</v>
      </c>
      <c r="B13" s="36">
        <f>SUM(B14:B21)</f>
        <v>1875.044797</v>
      </c>
      <c r="C13" s="33">
        <f t="shared" si="0"/>
        <v>8.1797780519331513E-4</v>
      </c>
      <c r="D13" s="84"/>
      <c r="E13" s="84"/>
      <c r="F13" s="84"/>
    </row>
    <row r="14" spans="1:6" ht="15" x14ac:dyDescent="0.25">
      <c r="A14" s="2" t="s">
        <v>15</v>
      </c>
      <c r="B14" s="36">
        <v>364.83661100000006</v>
      </c>
      <c r="C14" s="33">
        <f t="shared" si="0"/>
        <v>1.5915793094512789E-4</v>
      </c>
      <c r="D14" s="84"/>
      <c r="E14" s="84"/>
      <c r="F14" s="84"/>
    </row>
    <row r="15" spans="1:6" ht="15" x14ac:dyDescent="0.25">
      <c r="A15" s="2" t="s">
        <v>16</v>
      </c>
      <c r="B15" s="36">
        <v>626.14818600000001</v>
      </c>
      <c r="C15" s="33">
        <f t="shared" si="0"/>
        <v>2.7315364397134223E-4</v>
      </c>
      <c r="D15" s="84"/>
      <c r="E15" s="84"/>
      <c r="F15" s="84"/>
    </row>
    <row r="16" spans="1:6" ht="15" x14ac:dyDescent="0.25">
      <c r="A16" s="2" t="s">
        <v>17</v>
      </c>
      <c r="B16" s="36">
        <v>0</v>
      </c>
      <c r="C16" s="33">
        <f t="shared" si="0"/>
        <v>0</v>
      </c>
      <c r="D16" s="84"/>
      <c r="E16" s="84"/>
      <c r="F16" s="84"/>
    </row>
    <row r="17" spans="1:6" ht="15" x14ac:dyDescent="0.25">
      <c r="A17" s="2" t="s">
        <v>18</v>
      </c>
      <c r="B17" s="36">
        <v>0</v>
      </c>
      <c r="C17" s="33">
        <f t="shared" si="0"/>
        <v>0</v>
      </c>
      <c r="D17" s="84"/>
      <c r="E17" s="84"/>
      <c r="F17" s="84"/>
    </row>
    <row r="18" spans="1:6" ht="15" x14ac:dyDescent="0.25">
      <c r="A18" s="2" t="s">
        <v>19</v>
      </c>
      <c r="B18" s="36">
        <v>436.08</v>
      </c>
      <c r="C18" s="33">
        <f t="shared" si="0"/>
        <v>1.902374609179542E-4</v>
      </c>
      <c r="D18" s="84"/>
      <c r="E18" s="84"/>
      <c r="F18" s="84"/>
    </row>
    <row r="19" spans="1:6" ht="15" x14ac:dyDescent="0.25">
      <c r="A19" s="2" t="s">
        <v>20</v>
      </c>
      <c r="B19" s="35">
        <v>377.23</v>
      </c>
      <c r="C19" s="33">
        <f t="shared" si="0"/>
        <v>1.6456447757769188E-4</v>
      </c>
      <c r="D19" s="84"/>
      <c r="E19" s="84"/>
      <c r="F19" s="84"/>
    </row>
    <row r="20" spans="1:6" ht="15" x14ac:dyDescent="0.25">
      <c r="A20" s="2" t="s">
        <v>21</v>
      </c>
      <c r="B20" s="35">
        <v>4.0599999999999996</v>
      </c>
      <c r="C20" s="33">
        <f t="shared" si="0"/>
        <v>1.771152291613681E-6</v>
      </c>
      <c r="D20" s="84"/>
      <c r="E20" s="84"/>
      <c r="F20" s="84"/>
    </row>
    <row r="21" spans="1:6" ht="15" x14ac:dyDescent="0.25">
      <c r="A21" s="2" t="s">
        <v>22</v>
      </c>
      <c r="B21" s="35">
        <v>66.69</v>
      </c>
      <c r="C21" s="33">
        <f t="shared" si="0"/>
        <v>2.9093139489585319E-5</v>
      </c>
      <c r="D21" s="84"/>
      <c r="E21" s="84"/>
      <c r="F21" s="84"/>
    </row>
    <row r="22" spans="1:6" ht="15" x14ac:dyDescent="0.25">
      <c r="A22" s="2" t="s">
        <v>23</v>
      </c>
      <c r="B22" s="35">
        <f>SUM(B23:B24)</f>
        <v>0</v>
      </c>
      <c r="C22" s="33">
        <f t="shared" si="0"/>
        <v>0</v>
      </c>
      <c r="D22" s="84"/>
      <c r="E22" s="84"/>
      <c r="F22" s="84"/>
    </row>
    <row r="23" spans="1:6" ht="15" x14ac:dyDescent="0.25">
      <c r="A23" s="2" t="s">
        <v>24</v>
      </c>
      <c r="B23" s="35">
        <v>0</v>
      </c>
      <c r="C23" s="33">
        <f t="shared" si="0"/>
        <v>0</v>
      </c>
      <c r="D23" s="84"/>
      <c r="E23" s="84"/>
      <c r="F23" s="84"/>
    </row>
    <row r="24" spans="1:6" ht="15" x14ac:dyDescent="0.25">
      <c r="A24" s="2" t="s">
        <v>25</v>
      </c>
      <c r="B24" s="36">
        <v>0</v>
      </c>
      <c r="C24" s="33">
        <f t="shared" si="0"/>
        <v>0</v>
      </c>
      <c r="D24" s="84"/>
      <c r="E24" s="84"/>
      <c r="F24" s="84"/>
    </row>
    <row r="25" spans="1:6" ht="15" x14ac:dyDescent="0.25">
      <c r="A25" s="2" t="s">
        <v>26</v>
      </c>
      <c r="B25" s="36">
        <f>B3+B6+B9+B13+B22</f>
        <v>2839.584797</v>
      </c>
      <c r="C25" s="33">
        <f t="shared" si="0"/>
        <v>1.2387529853295368E-3</v>
      </c>
      <c r="D25" s="84"/>
      <c r="E25" s="84"/>
      <c r="F25" s="84"/>
    </row>
    <row r="26" spans="1:6" ht="15" x14ac:dyDescent="0.25">
      <c r="A26" s="2" t="s">
        <v>27</v>
      </c>
      <c r="B26" s="57"/>
      <c r="C26" s="33">
        <f>B26/$B$29</f>
        <v>0</v>
      </c>
      <c r="D26" s="84"/>
      <c r="E26" s="84"/>
      <c r="F26" s="84"/>
    </row>
    <row r="27" spans="1:6" ht="15" x14ac:dyDescent="0.25">
      <c r="A27" s="2" t="s">
        <v>28</v>
      </c>
      <c r="B27" s="17">
        <f>(B10+B13+B24)/B29</f>
        <v>8.1797780519331513E-4</v>
      </c>
      <c r="C27" s="33">
        <f t="shared" si="0"/>
        <v>3.5683824240326832E-10</v>
      </c>
      <c r="D27" s="84"/>
      <c r="E27" s="84"/>
      <c r="F27" s="84"/>
    </row>
    <row r="28" spans="1:6" ht="15" x14ac:dyDescent="0.25">
      <c r="A28" s="2" t="s">
        <v>29</v>
      </c>
      <c r="B28" s="17">
        <f>B25/B33</f>
        <v>1.1269325043347606E-3</v>
      </c>
      <c r="C28" s="33">
        <f t="shared" si="0"/>
        <v>4.9161800185873293E-10</v>
      </c>
      <c r="D28" s="84"/>
      <c r="E28" s="84"/>
      <c r="F28" s="84"/>
    </row>
    <row r="29" spans="1:6" s="45" customFormat="1" ht="29.25" customHeight="1" x14ac:dyDescent="0.2">
      <c r="A29" s="42" t="s">
        <v>151</v>
      </c>
      <c r="B29" s="43">
        <v>2292293</v>
      </c>
      <c r="C29" s="44">
        <f t="shared" si="0"/>
        <v>1</v>
      </c>
      <c r="D29" s="84"/>
      <c r="E29" s="84"/>
      <c r="F29" s="84"/>
    </row>
    <row r="30" spans="1:6" s="45" customFormat="1" hidden="1" x14ac:dyDescent="0.2">
      <c r="A30" s="58" t="s">
        <v>175</v>
      </c>
      <c r="B30" s="59" t="s">
        <v>175</v>
      </c>
      <c r="C30" s="58" t="s">
        <v>175</v>
      </c>
      <c r="D30" s="84"/>
      <c r="E30" s="84"/>
      <c r="F30" s="84"/>
    </row>
    <row r="31" spans="1:6" s="45" customFormat="1" ht="29.25" customHeight="1" x14ac:dyDescent="0.2">
      <c r="A31" s="39" t="s">
        <v>30</v>
      </c>
      <c r="B31" s="43">
        <v>2747201</v>
      </c>
      <c r="C31" s="56" t="s">
        <v>175</v>
      </c>
      <c r="D31" s="84"/>
      <c r="E31" s="84"/>
      <c r="F31" s="84"/>
    </row>
    <row r="32" spans="1:6" hidden="1" x14ac:dyDescent="0.2">
      <c r="A32" s="54" t="s">
        <v>175</v>
      </c>
      <c r="B32" s="60" t="s">
        <v>175</v>
      </c>
      <c r="C32" s="54" t="s">
        <v>175</v>
      </c>
      <c r="D32" s="84"/>
      <c r="E32" s="84"/>
      <c r="F32" s="84"/>
    </row>
    <row r="33" spans="1:6" ht="15" x14ac:dyDescent="0.25">
      <c r="A33" s="10" t="s">
        <v>152</v>
      </c>
      <c r="B33" s="9">
        <f>AVERAGE(B29,B31)</f>
        <v>2519747</v>
      </c>
      <c r="C33" s="54" t="s">
        <v>175</v>
      </c>
      <c r="D33" s="84"/>
      <c r="E33" s="84"/>
      <c r="F33" s="84"/>
    </row>
    <row r="34" spans="1:6" x14ac:dyDescent="0.2">
      <c r="A34" s="83" t="s">
        <v>176</v>
      </c>
      <c r="B34" s="84"/>
      <c r="C34" s="84"/>
      <c r="D34" s="84"/>
      <c r="E34" s="84"/>
      <c r="F34" s="84"/>
    </row>
  </sheetData>
  <mergeCells count="3">
    <mergeCell ref="A1:F1"/>
    <mergeCell ref="D2:F33"/>
    <mergeCell ref="A34:F34"/>
  </mergeCells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241B21-8035-47F0-9DBB-4F2A99573484}">
  <dimension ref="A1:F34"/>
  <sheetViews>
    <sheetView rightToLeft="1" topLeftCell="A16" workbookViewId="0">
      <selection activeCell="B26" sqref="B26"/>
    </sheetView>
  </sheetViews>
  <sheetFormatPr defaultRowHeight="14.25" x14ac:dyDescent="0.2"/>
  <cols>
    <col min="1" max="1" width="62.125" style="1" bestFit="1" customWidth="1"/>
    <col min="2" max="2" width="14.125" style="1" bestFit="1" customWidth="1"/>
    <col min="3" max="3" width="12.25" style="1" customWidth="1"/>
    <col min="4" max="254" width="9" style="1"/>
    <col min="255" max="255" width="9.375" style="1" bestFit="1" customWidth="1"/>
    <col min="256" max="256" width="7.875" style="1" bestFit="1" customWidth="1"/>
    <col min="257" max="257" width="62.125" style="1" bestFit="1" customWidth="1"/>
    <col min="258" max="258" width="8.875" style="1" bestFit="1" customWidth="1"/>
    <col min="259" max="259" width="10.375" style="1" bestFit="1" customWidth="1"/>
    <col min="260" max="510" width="9" style="1"/>
    <col min="511" max="511" width="9.375" style="1" bestFit="1" customWidth="1"/>
    <col min="512" max="512" width="7.875" style="1" bestFit="1" customWidth="1"/>
    <col min="513" max="513" width="62.125" style="1" bestFit="1" customWidth="1"/>
    <col min="514" max="514" width="8.875" style="1" bestFit="1" customWidth="1"/>
    <col min="515" max="515" width="10.375" style="1" bestFit="1" customWidth="1"/>
    <col min="516" max="766" width="9" style="1"/>
    <col min="767" max="767" width="9.375" style="1" bestFit="1" customWidth="1"/>
    <col min="768" max="768" width="7.875" style="1" bestFit="1" customWidth="1"/>
    <col min="769" max="769" width="62.125" style="1" bestFit="1" customWidth="1"/>
    <col min="770" max="770" width="8.875" style="1" bestFit="1" customWidth="1"/>
    <col min="771" max="771" width="10.375" style="1" bestFit="1" customWidth="1"/>
    <col min="772" max="1022" width="9" style="1"/>
    <col min="1023" max="1023" width="9.375" style="1" bestFit="1" customWidth="1"/>
    <col min="1024" max="1024" width="7.875" style="1" bestFit="1" customWidth="1"/>
    <col min="1025" max="1025" width="62.125" style="1" bestFit="1" customWidth="1"/>
    <col min="1026" max="1026" width="8.875" style="1" bestFit="1" customWidth="1"/>
    <col min="1027" max="1027" width="10.375" style="1" bestFit="1" customWidth="1"/>
    <col min="1028" max="1278" width="9" style="1"/>
    <col min="1279" max="1279" width="9.375" style="1" bestFit="1" customWidth="1"/>
    <col min="1280" max="1280" width="7.875" style="1" bestFit="1" customWidth="1"/>
    <col min="1281" max="1281" width="62.125" style="1" bestFit="1" customWidth="1"/>
    <col min="1282" max="1282" width="8.875" style="1" bestFit="1" customWidth="1"/>
    <col min="1283" max="1283" width="10.375" style="1" bestFit="1" customWidth="1"/>
    <col min="1284" max="1534" width="9" style="1"/>
    <col min="1535" max="1535" width="9.375" style="1" bestFit="1" customWidth="1"/>
    <col min="1536" max="1536" width="7.875" style="1" bestFit="1" customWidth="1"/>
    <col min="1537" max="1537" width="62.125" style="1" bestFit="1" customWidth="1"/>
    <col min="1538" max="1538" width="8.875" style="1" bestFit="1" customWidth="1"/>
    <col min="1539" max="1539" width="10.375" style="1" bestFit="1" customWidth="1"/>
    <col min="1540" max="1790" width="9" style="1"/>
    <col min="1791" max="1791" width="9.375" style="1" bestFit="1" customWidth="1"/>
    <col min="1792" max="1792" width="7.875" style="1" bestFit="1" customWidth="1"/>
    <col min="1793" max="1793" width="62.125" style="1" bestFit="1" customWidth="1"/>
    <col min="1794" max="1794" width="8.875" style="1" bestFit="1" customWidth="1"/>
    <col min="1795" max="1795" width="10.375" style="1" bestFit="1" customWidth="1"/>
    <col min="1796" max="2046" width="9" style="1"/>
    <col min="2047" max="2047" width="9.375" style="1" bestFit="1" customWidth="1"/>
    <col min="2048" max="2048" width="7.875" style="1" bestFit="1" customWidth="1"/>
    <col min="2049" max="2049" width="62.125" style="1" bestFit="1" customWidth="1"/>
    <col min="2050" max="2050" width="8.875" style="1" bestFit="1" customWidth="1"/>
    <col min="2051" max="2051" width="10.375" style="1" bestFit="1" customWidth="1"/>
    <col min="2052" max="2302" width="9" style="1"/>
    <col min="2303" max="2303" width="9.375" style="1" bestFit="1" customWidth="1"/>
    <col min="2304" max="2304" width="7.875" style="1" bestFit="1" customWidth="1"/>
    <col min="2305" max="2305" width="62.125" style="1" bestFit="1" customWidth="1"/>
    <col min="2306" max="2306" width="8.875" style="1" bestFit="1" customWidth="1"/>
    <col min="2307" max="2307" width="10.375" style="1" bestFit="1" customWidth="1"/>
    <col min="2308" max="2558" width="9" style="1"/>
    <col min="2559" max="2559" width="9.375" style="1" bestFit="1" customWidth="1"/>
    <col min="2560" max="2560" width="7.875" style="1" bestFit="1" customWidth="1"/>
    <col min="2561" max="2561" width="62.125" style="1" bestFit="1" customWidth="1"/>
    <col min="2562" max="2562" width="8.875" style="1" bestFit="1" customWidth="1"/>
    <col min="2563" max="2563" width="10.375" style="1" bestFit="1" customWidth="1"/>
    <col min="2564" max="2814" width="9" style="1"/>
    <col min="2815" max="2815" width="9.375" style="1" bestFit="1" customWidth="1"/>
    <col min="2816" max="2816" width="7.875" style="1" bestFit="1" customWidth="1"/>
    <col min="2817" max="2817" width="62.125" style="1" bestFit="1" customWidth="1"/>
    <col min="2818" max="2818" width="8.875" style="1" bestFit="1" customWidth="1"/>
    <col min="2819" max="2819" width="10.375" style="1" bestFit="1" customWidth="1"/>
    <col min="2820" max="3070" width="9" style="1"/>
    <col min="3071" max="3071" width="9.375" style="1" bestFit="1" customWidth="1"/>
    <col min="3072" max="3072" width="7.875" style="1" bestFit="1" customWidth="1"/>
    <col min="3073" max="3073" width="62.125" style="1" bestFit="1" customWidth="1"/>
    <col min="3074" max="3074" width="8.875" style="1" bestFit="1" customWidth="1"/>
    <col min="3075" max="3075" width="10.375" style="1" bestFit="1" customWidth="1"/>
    <col min="3076" max="3326" width="9" style="1"/>
    <col min="3327" max="3327" width="9.375" style="1" bestFit="1" customWidth="1"/>
    <col min="3328" max="3328" width="7.875" style="1" bestFit="1" customWidth="1"/>
    <col min="3329" max="3329" width="62.125" style="1" bestFit="1" customWidth="1"/>
    <col min="3330" max="3330" width="8.875" style="1" bestFit="1" customWidth="1"/>
    <col min="3331" max="3331" width="10.375" style="1" bestFit="1" customWidth="1"/>
    <col min="3332" max="3582" width="9" style="1"/>
    <col min="3583" max="3583" width="9.375" style="1" bestFit="1" customWidth="1"/>
    <col min="3584" max="3584" width="7.875" style="1" bestFit="1" customWidth="1"/>
    <col min="3585" max="3585" width="62.125" style="1" bestFit="1" customWidth="1"/>
    <col min="3586" max="3586" width="8.875" style="1" bestFit="1" customWidth="1"/>
    <col min="3587" max="3587" width="10.375" style="1" bestFit="1" customWidth="1"/>
    <col min="3588" max="3838" width="9" style="1"/>
    <col min="3839" max="3839" width="9.375" style="1" bestFit="1" customWidth="1"/>
    <col min="3840" max="3840" width="7.875" style="1" bestFit="1" customWidth="1"/>
    <col min="3841" max="3841" width="62.125" style="1" bestFit="1" customWidth="1"/>
    <col min="3842" max="3842" width="8.875" style="1" bestFit="1" customWidth="1"/>
    <col min="3843" max="3843" width="10.375" style="1" bestFit="1" customWidth="1"/>
    <col min="3844" max="4094" width="9" style="1"/>
    <col min="4095" max="4095" width="9.375" style="1" bestFit="1" customWidth="1"/>
    <col min="4096" max="4096" width="7.875" style="1" bestFit="1" customWidth="1"/>
    <col min="4097" max="4097" width="62.125" style="1" bestFit="1" customWidth="1"/>
    <col min="4098" max="4098" width="8.875" style="1" bestFit="1" customWidth="1"/>
    <col min="4099" max="4099" width="10.375" style="1" bestFit="1" customWidth="1"/>
    <col min="4100" max="4350" width="9" style="1"/>
    <col min="4351" max="4351" width="9.375" style="1" bestFit="1" customWidth="1"/>
    <col min="4352" max="4352" width="7.875" style="1" bestFit="1" customWidth="1"/>
    <col min="4353" max="4353" width="62.125" style="1" bestFit="1" customWidth="1"/>
    <col min="4354" max="4354" width="8.875" style="1" bestFit="1" customWidth="1"/>
    <col min="4355" max="4355" width="10.375" style="1" bestFit="1" customWidth="1"/>
    <col min="4356" max="4606" width="9" style="1"/>
    <col min="4607" max="4607" width="9.375" style="1" bestFit="1" customWidth="1"/>
    <col min="4608" max="4608" width="7.875" style="1" bestFit="1" customWidth="1"/>
    <col min="4609" max="4609" width="62.125" style="1" bestFit="1" customWidth="1"/>
    <col min="4610" max="4610" width="8.875" style="1" bestFit="1" customWidth="1"/>
    <col min="4611" max="4611" width="10.375" style="1" bestFit="1" customWidth="1"/>
    <col min="4612" max="4862" width="9" style="1"/>
    <col min="4863" max="4863" width="9.375" style="1" bestFit="1" customWidth="1"/>
    <col min="4864" max="4864" width="7.875" style="1" bestFit="1" customWidth="1"/>
    <col min="4865" max="4865" width="62.125" style="1" bestFit="1" customWidth="1"/>
    <col min="4866" max="4866" width="8.875" style="1" bestFit="1" customWidth="1"/>
    <col min="4867" max="4867" width="10.375" style="1" bestFit="1" customWidth="1"/>
    <col min="4868" max="5118" width="9" style="1"/>
    <col min="5119" max="5119" width="9.375" style="1" bestFit="1" customWidth="1"/>
    <col min="5120" max="5120" width="7.875" style="1" bestFit="1" customWidth="1"/>
    <col min="5121" max="5121" width="62.125" style="1" bestFit="1" customWidth="1"/>
    <col min="5122" max="5122" width="8.875" style="1" bestFit="1" customWidth="1"/>
    <col min="5123" max="5123" width="10.375" style="1" bestFit="1" customWidth="1"/>
    <col min="5124" max="5374" width="9" style="1"/>
    <col min="5375" max="5375" width="9.375" style="1" bestFit="1" customWidth="1"/>
    <col min="5376" max="5376" width="7.875" style="1" bestFit="1" customWidth="1"/>
    <col min="5377" max="5377" width="62.125" style="1" bestFit="1" customWidth="1"/>
    <col min="5378" max="5378" width="8.875" style="1" bestFit="1" customWidth="1"/>
    <col min="5379" max="5379" width="10.375" style="1" bestFit="1" customWidth="1"/>
    <col min="5380" max="5630" width="9" style="1"/>
    <col min="5631" max="5631" width="9.375" style="1" bestFit="1" customWidth="1"/>
    <col min="5632" max="5632" width="7.875" style="1" bestFit="1" customWidth="1"/>
    <col min="5633" max="5633" width="62.125" style="1" bestFit="1" customWidth="1"/>
    <col min="5634" max="5634" width="8.875" style="1" bestFit="1" customWidth="1"/>
    <col min="5635" max="5635" width="10.375" style="1" bestFit="1" customWidth="1"/>
    <col min="5636" max="5886" width="9" style="1"/>
    <col min="5887" max="5887" width="9.375" style="1" bestFit="1" customWidth="1"/>
    <col min="5888" max="5888" width="7.875" style="1" bestFit="1" customWidth="1"/>
    <col min="5889" max="5889" width="62.125" style="1" bestFit="1" customWidth="1"/>
    <col min="5890" max="5890" width="8.875" style="1" bestFit="1" customWidth="1"/>
    <col min="5891" max="5891" width="10.375" style="1" bestFit="1" customWidth="1"/>
    <col min="5892" max="6142" width="9" style="1"/>
    <col min="6143" max="6143" width="9.375" style="1" bestFit="1" customWidth="1"/>
    <col min="6144" max="6144" width="7.875" style="1" bestFit="1" customWidth="1"/>
    <col min="6145" max="6145" width="62.125" style="1" bestFit="1" customWidth="1"/>
    <col min="6146" max="6146" width="8.875" style="1" bestFit="1" customWidth="1"/>
    <col min="6147" max="6147" width="10.375" style="1" bestFit="1" customWidth="1"/>
    <col min="6148" max="6398" width="9" style="1"/>
    <col min="6399" max="6399" width="9.375" style="1" bestFit="1" customWidth="1"/>
    <col min="6400" max="6400" width="7.875" style="1" bestFit="1" customWidth="1"/>
    <col min="6401" max="6401" width="62.125" style="1" bestFit="1" customWidth="1"/>
    <col min="6402" max="6402" width="8.875" style="1" bestFit="1" customWidth="1"/>
    <col min="6403" max="6403" width="10.375" style="1" bestFit="1" customWidth="1"/>
    <col min="6404" max="6654" width="9" style="1"/>
    <col min="6655" max="6655" width="9.375" style="1" bestFit="1" customWidth="1"/>
    <col min="6656" max="6656" width="7.875" style="1" bestFit="1" customWidth="1"/>
    <col min="6657" max="6657" width="62.125" style="1" bestFit="1" customWidth="1"/>
    <col min="6658" max="6658" width="8.875" style="1" bestFit="1" customWidth="1"/>
    <col min="6659" max="6659" width="10.375" style="1" bestFit="1" customWidth="1"/>
    <col min="6660" max="6910" width="9" style="1"/>
    <col min="6911" max="6911" width="9.375" style="1" bestFit="1" customWidth="1"/>
    <col min="6912" max="6912" width="7.875" style="1" bestFit="1" customWidth="1"/>
    <col min="6913" max="6913" width="62.125" style="1" bestFit="1" customWidth="1"/>
    <col min="6914" max="6914" width="8.875" style="1" bestFit="1" customWidth="1"/>
    <col min="6915" max="6915" width="10.375" style="1" bestFit="1" customWidth="1"/>
    <col min="6916" max="7166" width="9" style="1"/>
    <col min="7167" max="7167" width="9.375" style="1" bestFit="1" customWidth="1"/>
    <col min="7168" max="7168" width="7.875" style="1" bestFit="1" customWidth="1"/>
    <col min="7169" max="7169" width="62.125" style="1" bestFit="1" customWidth="1"/>
    <col min="7170" max="7170" width="8.875" style="1" bestFit="1" customWidth="1"/>
    <col min="7171" max="7171" width="10.375" style="1" bestFit="1" customWidth="1"/>
    <col min="7172" max="7422" width="9" style="1"/>
    <col min="7423" max="7423" width="9.375" style="1" bestFit="1" customWidth="1"/>
    <col min="7424" max="7424" width="7.875" style="1" bestFit="1" customWidth="1"/>
    <col min="7425" max="7425" width="62.125" style="1" bestFit="1" customWidth="1"/>
    <col min="7426" max="7426" width="8.875" style="1" bestFit="1" customWidth="1"/>
    <col min="7427" max="7427" width="10.375" style="1" bestFit="1" customWidth="1"/>
    <col min="7428" max="7678" width="9" style="1"/>
    <col min="7679" max="7679" width="9.375" style="1" bestFit="1" customWidth="1"/>
    <col min="7680" max="7680" width="7.875" style="1" bestFit="1" customWidth="1"/>
    <col min="7681" max="7681" width="62.125" style="1" bestFit="1" customWidth="1"/>
    <col min="7682" max="7682" width="8.875" style="1" bestFit="1" customWidth="1"/>
    <col min="7683" max="7683" width="10.375" style="1" bestFit="1" customWidth="1"/>
    <col min="7684" max="7934" width="9" style="1"/>
    <col min="7935" max="7935" width="9.375" style="1" bestFit="1" customWidth="1"/>
    <col min="7936" max="7936" width="7.875" style="1" bestFit="1" customWidth="1"/>
    <col min="7937" max="7937" width="62.125" style="1" bestFit="1" customWidth="1"/>
    <col min="7938" max="7938" width="8.875" style="1" bestFit="1" customWidth="1"/>
    <col min="7939" max="7939" width="10.375" style="1" bestFit="1" customWidth="1"/>
    <col min="7940" max="8190" width="9" style="1"/>
    <col min="8191" max="8191" width="9.375" style="1" bestFit="1" customWidth="1"/>
    <col min="8192" max="8192" width="7.875" style="1" bestFit="1" customWidth="1"/>
    <col min="8193" max="8193" width="62.125" style="1" bestFit="1" customWidth="1"/>
    <col min="8194" max="8194" width="8.875" style="1" bestFit="1" customWidth="1"/>
    <col min="8195" max="8195" width="10.375" style="1" bestFit="1" customWidth="1"/>
    <col min="8196" max="8446" width="9" style="1"/>
    <col min="8447" max="8447" width="9.375" style="1" bestFit="1" customWidth="1"/>
    <col min="8448" max="8448" width="7.875" style="1" bestFit="1" customWidth="1"/>
    <col min="8449" max="8449" width="62.125" style="1" bestFit="1" customWidth="1"/>
    <col min="8450" max="8450" width="8.875" style="1" bestFit="1" customWidth="1"/>
    <col min="8451" max="8451" width="10.375" style="1" bestFit="1" customWidth="1"/>
    <col min="8452" max="8702" width="9" style="1"/>
    <col min="8703" max="8703" width="9.375" style="1" bestFit="1" customWidth="1"/>
    <col min="8704" max="8704" width="7.875" style="1" bestFit="1" customWidth="1"/>
    <col min="8705" max="8705" width="62.125" style="1" bestFit="1" customWidth="1"/>
    <col min="8706" max="8706" width="8.875" style="1" bestFit="1" customWidth="1"/>
    <col min="8707" max="8707" width="10.375" style="1" bestFit="1" customWidth="1"/>
    <col min="8708" max="8958" width="9" style="1"/>
    <col min="8959" max="8959" width="9.375" style="1" bestFit="1" customWidth="1"/>
    <col min="8960" max="8960" width="7.875" style="1" bestFit="1" customWidth="1"/>
    <col min="8961" max="8961" width="62.125" style="1" bestFit="1" customWidth="1"/>
    <col min="8962" max="8962" width="8.875" style="1" bestFit="1" customWidth="1"/>
    <col min="8963" max="8963" width="10.375" style="1" bestFit="1" customWidth="1"/>
    <col min="8964" max="9214" width="9" style="1"/>
    <col min="9215" max="9215" width="9.375" style="1" bestFit="1" customWidth="1"/>
    <col min="9216" max="9216" width="7.875" style="1" bestFit="1" customWidth="1"/>
    <col min="9217" max="9217" width="62.125" style="1" bestFit="1" customWidth="1"/>
    <col min="9218" max="9218" width="8.875" style="1" bestFit="1" customWidth="1"/>
    <col min="9219" max="9219" width="10.375" style="1" bestFit="1" customWidth="1"/>
    <col min="9220" max="9470" width="9" style="1"/>
    <col min="9471" max="9471" width="9.375" style="1" bestFit="1" customWidth="1"/>
    <col min="9472" max="9472" width="7.875" style="1" bestFit="1" customWidth="1"/>
    <col min="9473" max="9473" width="62.125" style="1" bestFit="1" customWidth="1"/>
    <col min="9474" max="9474" width="8.875" style="1" bestFit="1" customWidth="1"/>
    <col min="9475" max="9475" width="10.375" style="1" bestFit="1" customWidth="1"/>
    <col min="9476" max="9726" width="9" style="1"/>
    <col min="9727" max="9727" width="9.375" style="1" bestFit="1" customWidth="1"/>
    <col min="9728" max="9728" width="7.875" style="1" bestFit="1" customWidth="1"/>
    <col min="9729" max="9729" width="62.125" style="1" bestFit="1" customWidth="1"/>
    <col min="9730" max="9730" width="8.875" style="1" bestFit="1" customWidth="1"/>
    <col min="9731" max="9731" width="10.375" style="1" bestFit="1" customWidth="1"/>
    <col min="9732" max="9982" width="9" style="1"/>
    <col min="9983" max="9983" width="9.375" style="1" bestFit="1" customWidth="1"/>
    <col min="9984" max="9984" width="7.875" style="1" bestFit="1" customWidth="1"/>
    <col min="9985" max="9985" width="62.125" style="1" bestFit="1" customWidth="1"/>
    <col min="9986" max="9986" width="8.875" style="1" bestFit="1" customWidth="1"/>
    <col min="9987" max="9987" width="10.375" style="1" bestFit="1" customWidth="1"/>
    <col min="9988" max="10238" width="9" style="1"/>
    <col min="10239" max="10239" width="9.375" style="1" bestFit="1" customWidth="1"/>
    <col min="10240" max="10240" width="7.875" style="1" bestFit="1" customWidth="1"/>
    <col min="10241" max="10241" width="62.125" style="1" bestFit="1" customWidth="1"/>
    <col min="10242" max="10242" width="8.875" style="1" bestFit="1" customWidth="1"/>
    <col min="10243" max="10243" width="10.375" style="1" bestFit="1" customWidth="1"/>
    <col min="10244" max="10494" width="9" style="1"/>
    <col min="10495" max="10495" width="9.375" style="1" bestFit="1" customWidth="1"/>
    <col min="10496" max="10496" width="7.875" style="1" bestFit="1" customWidth="1"/>
    <col min="10497" max="10497" width="62.125" style="1" bestFit="1" customWidth="1"/>
    <col min="10498" max="10498" width="8.875" style="1" bestFit="1" customWidth="1"/>
    <col min="10499" max="10499" width="10.375" style="1" bestFit="1" customWidth="1"/>
    <col min="10500" max="10750" width="9" style="1"/>
    <col min="10751" max="10751" width="9.375" style="1" bestFit="1" customWidth="1"/>
    <col min="10752" max="10752" width="7.875" style="1" bestFit="1" customWidth="1"/>
    <col min="10753" max="10753" width="62.125" style="1" bestFit="1" customWidth="1"/>
    <col min="10754" max="10754" width="8.875" style="1" bestFit="1" customWidth="1"/>
    <col min="10755" max="10755" width="10.375" style="1" bestFit="1" customWidth="1"/>
    <col min="10756" max="11006" width="9" style="1"/>
    <col min="11007" max="11007" width="9.375" style="1" bestFit="1" customWidth="1"/>
    <col min="11008" max="11008" width="7.875" style="1" bestFit="1" customWidth="1"/>
    <col min="11009" max="11009" width="62.125" style="1" bestFit="1" customWidth="1"/>
    <col min="11010" max="11010" width="8.875" style="1" bestFit="1" customWidth="1"/>
    <col min="11011" max="11011" width="10.375" style="1" bestFit="1" customWidth="1"/>
    <col min="11012" max="11262" width="9" style="1"/>
    <col min="11263" max="11263" width="9.375" style="1" bestFit="1" customWidth="1"/>
    <col min="11264" max="11264" width="7.875" style="1" bestFit="1" customWidth="1"/>
    <col min="11265" max="11265" width="62.125" style="1" bestFit="1" customWidth="1"/>
    <col min="11266" max="11266" width="8.875" style="1" bestFit="1" customWidth="1"/>
    <col min="11267" max="11267" width="10.375" style="1" bestFit="1" customWidth="1"/>
    <col min="11268" max="11518" width="9" style="1"/>
    <col min="11519" max="11519" width="9.375" style="1" bestFit="1" customWidth="1"/>
    <col min="11520" max="11520" width="7.875" style="1" bestFit="1" customWidth="1"/>
    <col min="11521" max="11521" width="62.125" style="1" bestFit="1" customWidth="1"/>
    <col min="11522" max="11522" width="8.875" style="1" bestFit="1" customWidth="1"/>
    <col min="11523" max="11523" width="10.375" style="1" bestFit="1" customWidth="1"/>
    <col min="11524" max="11774" width="9" style="1"/>
    <col min="11775" max="11775" width="9.375" style="1" bestFit="1" customWidth="1"/>
    <col min="11776" max="11776" width="7.875" style="1" bestFit="1" customWidth="1"/>
    <col min="11777" max="11777" width="62.125" style="1" bestFit="1" customWidth="1"/>
    <col min="11778" max="11778" width="8.875" style="1" bestFit="1" customWidth="1"/>
    <col min="11779" max="11779" width="10.375" style="1" bestFit="1" customWidth="1"/>
    <col min="11780" max="12030" width="9" style="1"/>
    <col min="12031" max="12031" width="9.375" style="1" bestFit="1" customWidth="1"/>
    <col min="12032" max="12032" width="7.875" style="1" bestFit="1" customWidth="1"/>
    <col min="12033" max="12033" width="62.125" style="1" bestFit="1" customWidth="1"/>
    <col min="12034" max="12034" width="8.875" style="1" bestFit="1" customWidth="1"/>
    <col min="12035" max="12035" width="10.375" style="1" bestFit="1" customWidth="1"/>
    <col min="12036" max="12286" width="9" style="1"/>
    <col min="12287" max="12287" width="9.375" style="1" bestFit="1" customWidth="1"/>
    <col min="12288" max="12288" width="7.875" style="1" bestFit="1" customWidth="1"/>
    <col min="12289" max="12289" width="62.125" style="1" bestFit="1" customWidth="1"/>
    <col min="12290" max="12290" width="8.875" style="1" bestFit="1" customWidth="1"/>
    <col min="12291" max="12291" width="10.375" style="1" bestFit="1" customWidth="1"/>
    <col min="12292" max="12542" width="9" style="1"/>
    <col min="12543" max="12543" width="9.375" style="1" bestFit="1" customWidth="1"/>
    <col min="12544" max="12544" width="7.875" style="1" bestFit="1" customWidth="1"/>
    <col min="12545" max="12545" width="62.125" style="1" bestFit="1" customWidth="1"/>
    <col min="12546" max="12546" width="8.875" style="1" bestFit="1" customWidth="1"/>
    <col min="12547" max="12547" width="10.375" style="1" bestFit="1" customWidth="1"/>
    <col min="12548" max="12798" width="9" style="1"/>
    <col min="12799" max="12799" width="9.375" style="1" bestFit="1" customWidth="1"/>
    <col min="12800" max="12800" width="7.875" style="1" bestFit="1" customWidth="1"/>
    <col min="12801" max="12801" width="62.125" style="1" bestFit="1" customWidth="1"/>
    <col min="12802" max="12802" width="8.875" style="1" bestFit="1" customWidth="1"/>
    <col min="12803" max="12803" width="10.375" style="1" bestFit="1" customWidth="1"/>
    <col min="12804" max="13054" width="9" style="1"/>
    <col min="13055" max="13055" width="9.375" style="1" bestFit="1" customWidth="1"/>
    <col min="13056" max="13056" width="7.875" style="1" bestFit="1" customWidth="1"/>
    <col min="13057" max="13057" width="62.125" style="1" bestFit="1" customWidth="1"/>
    <col min="13058" max="13058" width="8.875" style="1" bestFit="1" customWidth="1"/>
    <col min="13059" max="13059" width="10.375" style="1" bestFit="1" customWidth="1"/>
    <col min="13060" max="13310" width="9" style="1"/>
    <col min="13311" max="13311" width="9.375" style="1" bestFit="1" customWidth="1"/>
    <col min="13312" max="13312" width="7.875" style="1" bestFit="1" customWidth="1"/>
    <col min="13313" max="13313" width="62.125" style="1" bestFit="1" customWidth="1"/>
    <col min="13314" max="13314" width="8.875" style="1" bestFit="1" customWidth="1"/>
    <col min="13315" max="13315" width="10.375" style="1" bestFit="1" customWidth="1"/>
    <col min="13316" max="13566" width="9" style="1"/>
    <col min="13567" max="13567" width="9.375" style="1" bestFit="1" customWidth="1"/>
    <col min="13568" max="13568" width="7.875" style="1" bestFit="1" customWidth="1"/>
    <col min="13569" max="13569" width="62.125" style="1" bestFit="1" customWidth="1"/>
    <col min="13570" max="13570" width="8.875" style="1" bestFit="1" customWidth="1"/>
    <col min="13571" max="13571" width="10.375" style="1" bestFit="1" customWidth="1"/>
    <col min="13572" max="13822" width="9" style="1"/>
    <col min="13823" max="13823" width="9.375" style="1" bestFit="1" customWidth="1"/>
    <col min="13824" max="13824" width="7.875" style="1" bestFit="1" customWidth="1"/>
    <col min="13825" max="13825" width="62.125" style="1" bestFit="1" customWidth="1"/>
    <col min="13826" max="13826" width="8.875" style="1" bestFit="1" customWidth="1"/>
    <col min="13827" max="13827" width="10.375" style="1" bestFit="1" customWidth="1"/>
    <col min="13828" max="14078" width="9" style="1"/>
    <col min="14079" max="14079" width="9.375" style="1" bestFit="1" customWidth="1"/>
    <col min="14080" max="14080" width="7.875" style="1" bestFit="1" customWidth="1"/>
    <col min="14081" max="14081" width="62.125" style="1" bestFit="1" customWidth="1"/>
    <col min="14082" max="14082" width="8.875" style="1" bestFit="1" customWidth="1"/>
    <col min="14083" max="14083" width="10.375" style="1" bestFit="1" customWidth="1"/>
    <col min="14084" max="14334" width="9" style="1"/>
    <col min="14335" max="14335" width="9.375" style="1" bestFit="1" customWidth="1"/>
    <col min="14336" max="14336" width="7.875" style="1" bestFit="1" customWidth="1"/>
    <col min="14337" max="14337" width="62.125" style="1" bestFit="1" customWidth="1"/>
    <col min="14338" max="14338" width="8.875" style="1" bestFit="1" customWidth="1"/>
    <col min="14339" max="14339" width="10.375" style="1" bestFit="1" customWidth="1"/>
    <col min="14340" max="14590" width="9" style="1"/>
    <col min="14591" max="14591" width="9.375" style="1" bestFit="1" customWidth="1"/>
    <col min="14592" max="14592" width="7.875" style="1" bestFit="1" customWidth="1"/>
    <col min="14593" max="14593" width="62.125" style="1" bestFit="1" customWidth="1"/>
    <col min="14594" max="14594" width="8.875" style="1" bestFit="1" customWidth="1"/>
    <col min="14595" max="14595" width="10.375" style="1" bestFit="1" customWidth="1"/>
    <col min="14596" max="14846" width="9" style="1"/>
    <col min="14847" max="14847" width="9.375" style="1" bestFit="1" customWidth="1"/>
    <col min="14848" max="14848" width="7.875" style="1" bestFit="1" customWidth="1"/>
    <col min="14849" max="14849" width="62.125" style="1" bestFit="1" customWidth="1"/>
    <col min="14850" max="14850" width="8.875" style="1" bestFit="1" customWidth="1"/>
    <col min="14851" max="14851" width="10.375" style="1" bestFit="1" customWidth="1"/>
    <col min="14852" max="15102" width="9" style="1"/>
    <col min="15103" max="15103" width="9.375" style="1" bestFit="1" customWidth="1"/>
    <col min="15104" max="15104" width="7.875" style="1" bestFit="1" customWidth="1"/>
    <col min="15105" max="15105" width="62.125" style="1" bestFit="1" customWidth="1"/>
    <col min="15106" max="15106" width="8.875" style="1" bestFit="1" customWidth="1"/>
    <col min="15107" max="15107" width="10.375" style="1" bestFit="1" customWidth="1"/>
    <col min="15108" max="15358" width="9" style="1"/>
    <col min="15359" max="15359" width="9.375" style="1" bestFit="1" customWidth="1"/>
    <col min="15360" max="15360" width="7.875" style="1" bestFit="1" customWidth="1"/>
    <col min="15361" max="15361" width="62.125" style="1" bestFit="1" customWidth="1"/>
    <col min="15362" max="15362" width="8.875" style="1" bestFit="1" customWidth="1"/>
    <col min="15363" max="15363" width="10.375" style="1" bestFit="1" customWidth="1"/>
    <col min="15364" max="15614" width="9" style="1"/>
    <col min="15615" max="15615" width="9.375" style="1" bestFit="1" customWidth="1"/>
    <col min="15616" max="15616" width="7.875" style="1" bestFit="1" customWidth="1"/>
    <col min="15617" max="15617" width="62.125" style="1" bestFit="1" customWidth="1"/>
    <col min="15618" max="15618" width="8.875" style="1" bestFit="1" customWidth="1"/>
    <col min="15619" max="15619" width="10.375" style="1" bestFit="1" customWidth="1"/>
    <col min="15620" max="15870" width="9" style="1"/>
    <col min="15871" max="15871" width="9.375" style="1" bestFit="1" customWidth="1"/>
    <col min="15872" max="15872" width="7.875" style="1" bestFit="1" customWidth="1"/>
    <col min="15873" max="15873" width="62.125" style="1" bestFit="1" customWidth="1"/>
    <col min="15874" max="15874" width="8.875" style="1" bestFit="1" customWidth="1"/>
    <col min="15875" max="15875" width="10.375" style="1" bestFit="1" customWidth="1"/>
    <col min="15876" max="16126" width="9" style="1"/>
    <col min="16127" max="16127" width="9.375" style="1" bestFit="1" customWidth="1"/>
    <col min="16128" max="16128" width="7.875" style="1" bestFit="1" customWidth="1"/>
    <col min="16129" max="16129" width="62.125" style="1" bestFit="1" customWidth="1"/>
    <col min="16130" max="16130" width="8.875" style="1" bestFit="1" customWidth="1"/>
    <col min="16131" max="16131" width="10.375" style="1" bestFit="1" customWidth="1"/>
    <col min="16132" max="16384" width="9" style="1"/>
  </cols>
  <sheetData>
    <row r="1" spans="1:6" ht="15" x14ac:dyDescent="0.25">
      <c r="A1" s="85" t="s">
        <v>146</v>
      </c>
      <c r="B1" s="85"/>
      <c r="C1" s="85"/>
      <c r="D1" s="85"/>
      <c r="E1" s="85"/>
      <c r="F1" s="85"/>
    </row>
    <row r="2" spans="1:6" x14ac:dyDescent="0.2">
      <c r="A2" s="1" t="s">
        <v>1</v>
      </c>
      <c r="B2" s="1" t="s">
        <v>2</v>
      </c>
      <c r="C2" s="1" t="s">
        <v>3</v>
      </c>
      <c r="D2" s="83" t="s">
        <v>175</v>
      </c>
      <c r="E2" s="84"/>
      <c r="F2" s="84"/>
    </row>
    <row r="3" spans="1:6" ht="15" x14ac:dyDescent="0.25">
      <c r="A3" s="2" t="s">
        <v>4</v>
      </c>
      <c r="B3" s="35">
        <f>SUM(B4:B5)</f>
        <v>14.94</v>
      </c>
      <c r="C3" s="33">
        <f t="shared" ref="C3:C29" si="0">B3/$B$29</f>
        <v>2.408745001934735E-4</v>
      </c>
      <c r="D3" s="84"/>
      <c r="E3" s="84"/>
      <c r="F3" s="84"/>
    </row>
    <row r="4" spans="1:6" ht="15" x14ac:dyDescent="0.25">
      <c r="A4" s="2" t="s">
        <v>5</v>
      </c>
      <c r="B4" s="35">
        <v>0</v>
      </c>
      <c r="C4" s="33">
        <f>B4/$B$29</f>
        <v>0</v>
      </c>
      <c r="D4" s="84"/>
      <c r="E4" s="84"/>
      <c r="F4" s="84"/>
    </row>
    <row r="5" spans="1:6" ht="15" x14ac:dyDescent="0.25">
      <c r="A5" s="2" t="s">
        <v>6</v>
      </c>
      <c r="B5" s="36">
        <v>14.94</v>
      </c>
      <c r="C5" s="33">
        <f t="shared" si="0"/>
        <v>2.408745001934735E-4</v>
      </c>
      <c r="D5" s="84"/>
      <c r="E5" s="84"/>
      <c r="F5" s="84"/>
    </row>
    <row r="6" spans="1:6" ht="15" x14ac:dyDescent="0.25">
      <c r="A6" s="2" t="s">
        <v>7</v>
      </c>
      <c r="B6" s="36">
        <f>SUM(B7:B8)</f>
        <v>1.26</v>
      </c>
      <c r="C6" s="33">
        <f t="shared" si="0"/>
        <v>2.0314716883786921E-5</v>
      </c>
      <c r="D6" s="84"/>
      <c r="E6" s="84"/>
      <c r="F6" s="84"/>
    </row>
    <row r="7" spans="1:6" ht="15" x14ac:dyDescent="0.25">
      <c r="A7" s="2" t="s">
        <v>8</v>
      </c>
      <c r="B7" s="36">
        <v>0</v>
      </c>
      <c r="C7" s="33">
        <f t="shared" si="0"/>
        <v>0</v>
      </c>
      <c r="D7" s="84"/>
      <c r="E7" s="84"/>
      <c r="F7" s="84"/>
    </row>
    <row r="8" spans="1:6" ht="15" x14ac:dyDescent="0.25">
      <c r="A8" s="2" t="s">
        <v>9</v>
      </c>
      <c r="B8" s="36">
        <v>1.26</v>
      </c>
      <c r="C8" s="33">
        <f t="shared" si="0"/>
        <v>2.0314716883786921E-5</v>
      </c>
      <c r="D8" s="84"/>
      <c r="E8" s="84"/>
      <c r="F8" s="84"/>
    </row>
    <row r="9" spans="1:6" ht="15" x14ac:dyDescent="0.25">
      <c r="A9" s="2" t="s">
        <v>10</v>
      </c>
      <c r="B9" s="36">
        <f>SUM(B10:B12)</f>
        <v>0</v>
      </c>
      <c r="C9" s="33">
        <f t="shared" si="0"/>
        <v>0</v>
      </c>
      <c r="D9" s="84"/>
      <c r="E9" s="84"/>
      <c r="F9" s="84"/>
    </row>
    <row r="10" spans="1:6" ht="15" x14ac:dyDescent="0.25">
      <c r="A10" s="2" t="s">
        <v>11</v>
      </c>
      <c r="B10" s="36">
        <v>0</v>
      </c>
      <c r="C10" s="33">
        <f t="shared" si="0"/>
        <v>0</v>
      </c>
      <c r="D10" s="84"/>
      <c r="E10" s="84"/>
      <c r="F10" s="84"/>
    </row>
    <row r="11" spans="1:6" ht="15" x14ac:dyDescent="0.25">
      <c r="A11" s="2" t="s">
        <v>12</v>
      </c>
      <c r="B11" s="36">
        <v>0</v>
      </c>
      <c r="C11" s="33">
        <f t="shared" si="0"/>
        <v>0</v>
      </c>
      <c r="D11" s="84"/>
      <c r="E11" s="84"/>
      <c r="F11" s="84"/>
    </row>
    <row r="12" spans="1:6" ht="15" x14ac:dyDescent="0.25">
      <c r="A12" s="2" t="s">
        <v>13</v>
      </c>
      <c r="B12" s="36">
        <v>0</v>
      </c>
      <c r="C12" s="33">
        <f t="shared" si="0"/>
        <v>0</v>
      </c>
      <c r="D12" s="84"/>
      <c r="E12" s="84"/>
      <c r="F12" s="84"/>
    </row>
    <row r="13" spans="1:6" ht="15" x14ac:dyDescent="0.25">
      <c r="A13" s="2" t="s">
        <v>14</v>
      </c>
      <c r="B13" s="36">
        <f>SUM(B14:B21)</f>
        <v>0</v>
      </c>
      <c r="C13" s="33">
        <f t="shared" si="0"/>
        <v>0</v>
      </c>
      <c r="D13" s="84"/>
      <c r="E13" s="84"/>
      <c r="F13" s="84"/>
    </row>
    <row r="14" spans="1:6" ht="15" x14ac:dyDescent="0.25">
      <c r="A14" s="2" t="s">
        <v>15</v>
      </c>
      <c r="B14" s="36">
        <v>0</v>
      </c>
      <c r="C14" s="33">
        <f t="shared" si="0"/>
        <v>0</v>
      </c>
      <c r="D14" s="84"/>
      <c r="E14" s="84"/>
      <c r="F14" s="84"/>
    </row>
    <row r="15" spans="1:6" ht="15" x14ac:dyDescent="0.25">
      <c r="A15" s="2" t="s">
        <v>16</v>
      </c>
      <c r="B15" s="36">
        <v>0</v>
      </c>
      <c r="C15" s="33">
        <f t="shared" si="0"/>
        <v>0</v>
      </c>
      <c r="D15" s="84"/>
      <c r="E15" s="84"/>
      <c r="F15" s="84"/>
    </row>
    <row r="16" spans="1:6" ht="15" x14ac:dyDescent="0.25">
      <c r="A16" s="2" t="s">
        <v>17</v>
      </c>
      <c r="B16" s="36">
        <v>0</v>
      </c>
      <c r="C16" s="33">
        <f t="shared" si="0"/>
        <v>0</v>
      </c>
      <c r="D16" s="84"/>
      <c r="E16" s="84"/>
      <c r="F16" s="84"/>
    </row>
    <row r="17" spans="1:6" ht="15" x14ac:dyDescent="0.25">
      <c r="A17" s="2" t="s">
        <v>18</v>
      </c>
      <c r="B17" s="36">
        <v>0</v>
      </c>
      <c r="C17" s="33">
        <f t="shared" si="0"/>
        <v>0</v>
      </c>
      <c r="D17" s="84"/>
      <c r="E17" s="84"/>
      <c r="F17" s="84"/>
    </row>
    <row r="18" spans="1:6" ht="15" x14ac:dyDescent="0.25">
      <c r="A18" s="2" t="s">
        <v>19</v>
      </c>
      <c r="B18" s="36">
        <v>0</v>
      </c>
      <c r="C18" s="33">
        <f t="shared" si="0"/>
        <v>0</v>
      </c>
      <c r="D18" s="84"/>
      <c r="E18" s="84"/>
      <c r="F18" s="84"/>
    </row>
    <row r="19" spans="1:6" ht="15" x14ac:dyDescent="0.25">
      <c r="A19" s="2" t="s">
        <v>20</v>
      </c>
      <c r="B19" s="36">
        <v>0</v>
      </c>
      <c r="C19" s="33">
        <f t="shared" si="0"/>
        <v>0</v>
      </c>
      <c r="D19" s="84"/>
      <c r="E19" s="84"/>
      <c r="F19" s="84"/>
    </row>
    <row r="20" spans="1:6" ht="15" x14ac:dyDescent="0.25">
      <c r="A20" s="2" t="s">
        <v>21</v>
      </c>
      <c r="B20" s="36">
        <v>0</v>
      </c>
      <c r="C20" s="33">
        <f t="shared" si="0"/>
        <v>0</v>
      </c>
      <c r="D20" s="84"/>
      <c r="E20" s="84"/>
      <c r="F20" s="84"/>
    </row>
    <row r="21" spans="1:6" ht="15" x14ac:dyDescent="0.25">
      <c r="A21" s="2" t="s">
        <v>22</v>
      </c>
      <c r="B21" s="36">
        <v>0</v>
      </c>
      <c r="C21" s="33">
        <f t="shared" si="0"/>
        <v>0</v>
      </c>
      <c r="D21" s="84"/>
      <c r="E21" s="84"/>
      <c r="F21" s="84"/>
    </row>
    <row r="22" spans="1:6" ht="15" x14ac:dyDescent="0.25">
      <c r="A22" s="2" t="s">
        <v>23</v>
      </c>
      <c r="B22" s="36">
        <f>SUM(B24)</f>
        <v>0</v>
      </c>
      <c r="C22" s="33">
        <f t="shared" si="0"/>
        <v>0</v>
      </c>
      <c r="D22" s="84"/>
      <c r="E22" s="84"/>
      <c r="F22" s="84"/>
    </row>
    <row r="23" spans="1:6" ht="15" x14ac:dyDescent="0.25">
      <c r="A23" s="2" t="s">
        <v>24</v>
      </c>
      <c r="B23" s="37">
        <v>0</v>
      </c>
      <c r="C23" s="33">
        <f t="shared" si="0"/>
        <v>0</v>
      </c>
      <c r="D23" s="84"/>
      <c r="E23" s="84"/>
      <c r="F23" s="84"/>
    </row>
    <row r="24" spans="1:6" ht="15" x14ac:dyDescent="0.25">
      <c r="A24" s="2" t="s">
        <v>25</v>
      </c>
      <c r="B24" s="36">
        <v>0</v>
      </c>
      <c r="C24" s="33">
        <f t="shared" si="0"/>
        <v>0</v>
      </c>
      <c r="D24" s="84"/>
      <c r="E24" s="84"/>
      <c r="F24" s="84"/>
    </row>
    <row r="25" spans="1:6" ht="15" x14ac:dyDescent="0.25">
      <c r="A25" s="2" t="s">
        <v>26</v>
      </c>
      <c r="B25" s="36">
        <f>B3+B6+B9+B13+B22</f>
        <v>16.2</v>
      </c>
      <c r="C25" s="33">
        <f t="shared" si="0"/>
        <v>2.6118921707726041E-4</v>
      </c>
      <c r="D25" s="84"/>
      <c r="E25" s="84"/>
      <c r="F25" s="84"/>
    </row>
    <row r="26" spans="1:6" ht="15" x14ac:dyDescent="0.25">
      <c r="A26" s="2" t="s">
        <v>27</v>
      </c>
      <c r="B26" s="52"/>
      <c r="C26" s="33">
        <f>B26/$B$29</f>
        <v>0</v>
      </c>
      <c r="D26" s="84"/>
      <c r="E26" s="84"/>
      <c r="F26" s="84"/>
    </row>
    <row r="27" spans="1:6" ht="15" x14ac:dyDescent="0.25">
      <c r="A27" s="2" t="s">
        <v>28</v>
      </c>
      <c r="B27" s="33">
        <f>(B10+B13+B24)/B29</f>
        <v>0</v>
      </c>
      <c r="C27" s="33">
        <f t="shared" si="0"/>
        <v>0</v>
      </c>
      <c r="D27" s="84"/>
      <c r="E27" s="84"/>
      <c r="F27" s="84"/>
    </row>
    <row r="28" spans="1:6" ht="15" x14ac:dyDescent="0.25">
      <c r="A28" s="2" t="s">
        <v>29</v>
      </c>
      <c r="B28" s="33">
        <f>B25/B33</f>
        <v>2.4714335840363697E-4</v>
      </c>
      <c r="C28" s="33">
        <f t="shared" si="0"/>
        <v>3.9846407584747353E-9</v>
      </c>
      <c r="D28" s="84"/>
      <c r="E28" s="84"/>
      <c r="F28" s="84"/>
    </row>
    <row r="29" spans="1:6" s="45" customFormat="1" ht="29.25" customHeight="1" x14ac:dyDescent="0.2">
      <c r="A29" s="42" t="s">
        <v>151</v>
      </c>
      <c r="B29" s="46">
        <v>62024</v>
      </c>
      <c r="C29" s="47">
        <f t="shared" si="0"/>
        <v>1</v>
      </c>
      <c r="D29" s="84"/>
      <c r="E29" s="84"/>
      <c r="F29" s="84"/>
    </row>
    <row r="30" spans="1:6" hidden="1" x14ac:dyDescent="0.2">
      <c r="A30" s="54" t="s">
        <v>175</v>
      </c>
      <c r="B30" s="54" t="s">
        <v>175</v>
      </c>
      <c r="C30" s="54" t="s">
        <v>175</v>
      </c>
      <c r="D30" s="84"/>
      <c r="E30" s="84"/>
      <c r="F30" s="84"/>
    </row>
    <row r="31" spans="1:6" s="45" customFormat="1" ht="29.25" customHeight="1" x14ac:dyDescent="0.2">
      <c r="A31" s="39" t="s">
        <v>30</v>
      </c>
      <c r="B31" s="46">
        <v>69074</v>
      </c>
      <c r="C31" s="58" t="s">
        <v>175</v>
      </c>
      <c r="D31" s="84"/>
      <c r="E31" s="84"/>
      <c r="F31" s="84"/>
    </row>
    <row r="32" spans="1:6" hidden="1" x14ac:dyDescent="0.2">
      <c r="A32" s="54" t="s">
        <v>175</v>
      </c>
      <c r="B32" s="54" t="s">
        <v>175</v>
      </c>
      <c r="C32" s="54" t="s">
        <v>175</v>
      </c>
      <c r="D32" s="84"/>
      <c r="E32" s="84"/>
      <c r="F32" s="84"/>
    </row>
    <row r="33" spans="1:6" ht="15" x14ac:dyDescent="0.25">
      <c r="A33" s="10" t="s">
        <v>152</v>
      </c>
      <c r="B33" s="3">
        <f>AVERAGE(B29,B31)</f>
        <v>65549</v>
      </c>
      <c r="C33" s="54" t="s">
        <v>175</v>
      </c>
      <c r="D33" s="84"/>
      <c r="E33" s="84"/>
      <c r="F33" s="84"/>
    </row>
    <row r="34" spans="1:6" x14ac:dyDescent="0.2">
      <c r="A34" s="83" t="s">
        <v>176</v>
      </c>
      <c r="B34" s="84"/>
      <c r="C34" s="84"/>
      <c r="D34" s="84"/>
      <c r="E34" s="84"/>
      <c r="F34" s="84"/>
    </row>
  </sheetData>
  <mergeCells count="3">
    <mergeCell ref="A1:F1"/>
    <mergeCell ref="D2:F33"/>
    <mergeCell ref="A34:F34"/>
  </mergeCells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D8B1C9-99E6-441D-A424-04E64AFDA103}">
  <dimension ref="A1:G34"/>
  <sheetViews>
    <sheetView rightToLeft="1" workbookViewId="0">
      <selection activeCell="A2" sqref="A2"/>
    </sheetView>
  </sheetViews>
  <sheetFormatPr defaultRowHeight="14.25" x14ac:dyDescent="0.2"/>
  <cols>
    <col min="1" max="1" width="62.125" style="1" bestFit="1" customWidth="1"/>
    <col min="2" max="2" width="13.125" style="1" bestFit="1" customWidth="1"/>
    <col min="3" max="3" width="12.25" style="1" customWidth="1"/>
    <col min="4" max="254" width="9" style="1"/>
    <col min="255" max="255" width="9.375" style="1" bestFit="1" customWidth="1"/>
    <col min="256" max="256" width="7.875" style="1" bestFit="1" customWidth="1"/>
    <col min="257" max="257" width="62.125" style="1" bestFit="1" customWidth="1"/>
    <col min="258" max="258" width="8.875" style="1" bestFit="1" customWidth="1"/>
    <col min="259" max="259" width="10.375" style="1" bestFit="1" customWidth="1"/>
    <col min="260" max="510" width="9" style="1"/>
    <col min="511" max="511" width="9.375" style="1" bestFit="1" customWidth="1"/>
    <col min="512" max="512" width="7.875" style="1" bestFit="1" customWidth="1"/>
    <col min="513" max="513" width="62.125" style="1" bestFit="1" customWidth="1"/>
    <col min="514" max="514" width="8.875" style="1" bestFit="1" customWidth="1"/>
    <col min="515" max="515" width="10.375" style="1" bestFit="1" customWidth="1"/>
    <col min="516" max="766" width="9" style="1"/>
    <col min="767" max="767" width="9.375" style="1" bestFit="1" customWidth="1"/>
    <col min="768" max="768" width="7.875" style="1" bestFit="1" customWidth="1"/>
    <col min="769" max="769" width="62.125" style="1" bestFit="1" customWidth="1"/>
    <col min="770" max="770" width="8.875" style="1" bestFit="1" customWidth="1"/>
    <col min="771" max="771" width="10.375" style="1" bestFit="1" customWidth="1"/>
    <col min="772" max="1022" width="9" style="1"/>
    <col min="1023" max="1023" width="9.375" style="1" bestFit="1" customWidth="1"/>
    <col min="1024" max="1024" width="7.875" style="1" bestFit="1" customWidth="1"/>
    <col min="1025" max="1025" width="62.125" style="1" bestFit="1" customWidth="1"/>
    <col min="1026" max="1026" width="8.875" style="1" bestFit="1" customWidth="1"/>
    <col min="1027" max="1027" width="10.375" style="1" bestFit="1" customWidth="1"/>
    <col min="1028" max="1278" width="9" style="1"/>
    <col min="1279" max="1279" width="9.375" style="1" bestFit="1" customWidth="1"/>
    <col min="1280" max="1280" width="7.875" style="1" bestFit="1" customWidth="1"/>
    <col min="1281" max="1281" width="62.125" style="1" bestFit="1" customWidth="1"/>
    <col min="1282" max="1282" width="8.875" style="1" bestFit="1" customWidth="1"/>
    <col min="1283" max="1283" width="10.375" style="1" bestFit="1" customWidth="1"/>
    <col min="1284" max="1534" width="9" style="1"/>
    <col min="1535" max="1535" width="9.375" style="1" bestFit="1" customWidth="1"/>
    <col min="1536" max="1536" width="7.875" style="1" bestFit="1" customWidth="1"/>
    <col min="1537" max="1537" width="62.125" style="1" bestFit="1" customWidth="1"/>
    <col min="1538" max="1538" width="8.875" style="1" bestFit="1" customWidth="1"/>
    <col min="1539" max="1539" width="10.375" style="1" bestFit="1" customWidth="1"/>
    <col min="1540" max="1790" width="9" style="1"/>
    <col min="1791" max="1791" width="9.375" style="1" bestFit="1" customWidth="1"/>
    <col min="1792" max="1792" width="7.875" style="1" bestFit="1" customWidth="1"/>
    <col min="1793" max="1793" width="62.125" style="1" bestFit="1" customWidth="1"/>
    <col min="1794" max="1794" width="8.875" style="1" bestFit="1" customWidth="1"/>
    <col min="1795" max="1795" width="10.375" style="1" bestFit="1" customWidth="1"/>
    <col min="1796" max="2046" width="9" style="1"/>
    <col min="2047" max="2047" width="9.375" style="1" bestFit="1" customWidth="1"/>
    <col min="2048" max="2048" width="7.875" style="1" bestFit="1" customWidth="1"/>
    <col min="2049" max="2049" width="62.125" style="1" bestFit="1" customWidth="1"/>
    <col min="2050" max="2050" width="8.875" style="1" bestFit="1" customWidth="1"/>
    <col min="2051" max="2051" width="10.375" style="1" bestFit="1" customWidth="1"/>
    <col min="2052" max="2302" width="9" style="1"/>
    <col min="2303" max="2303" width="9.375" style="1" bestFit="1" customWidth="1"/>
    <col min="2304" max="2304" width="7.875" style="1" bestFit="1" customWidth="1"/>
    <col min="2305" max="2305" width="62.125" style="1" bestFit="1" customWidth="1"/>
    <col min="2306" max="2306" width="8.875" style="1" bestFit="1" customWidth="1"/>
    <col min="2307" max="2307" width="10.375" style="1" bestFit="1" customWidth="1"/>
    <col min="2308" max="2558" width="9" style="1"/>
    <col min="2559" max="2559" width="9.375" style="1" bestFit="1" customWidth="1"/>
    <col min="2560" max="2560" width="7.875" style="1" bestFit="1" customWidth="1"/>
    <col min="2561" max="2561" width="62.125" style="1" bestFit="1" customWidth="1"/>
    <col min="2562" max="2562" width="8.875" style="1" bestFit="1" customWidth="1"/>
    <col min="2563" max="2563" width="10.375" style="1" bestFit="1" customWidth="1"/>
    <col min="2564" max="2814" width="9" style="1"/>
    <col min="2815" max="2815" width="9.375" style="1" bestFit="1" customWidth="1"/>
    <col min="2816" max="2816" width="7.875" style="1" bestFit="1" customWidth="1"/>
    <col min="2817" max="2817" width="62.125" style="1" bestFit="1" customWidth="1"/>
    <col min="2818" max="2818" width="8.875" style="1" bestFit="1" customWidth="1"/>
    <col min="2819" max="2819" width="10.375" style="1" bestFit="1" customWidth="1"/>
    <col min="2820" max="3070" width="9" style="1"/>
    <col min="3071" max="3071" width="9.375" style="1" bestFit="1" customWidth="1"/>
    <col min="3072" max="3072" width="7.875" style="1" bestFit="1" customWidth="1"/>
    <col min="3073" max="3073" width="62.125" style="1" bestFit="1" customWidth="1"/>
    <col min="3074" max="3074" width="8.875" style="1" bestFit="1" customWidth="1"/>
    <col min="3075" max="3075" width="10.375" style="1" bestFit="1" customWidth="1"/>
    <col min="3076" max="3326" width="9" style="1"/>
    <col min="3327" max="3327" width="9.375" style="1" bestFit="1" customWidth="1"/>
    <col min="3328" max="3328" width="7.875" style="1" bestFit="1" customWidth="1"/>
    <col min="3329" max="3329" width="62.125" style="1" bestFit="1" customWidth="1"/>
    <col min="3330" max="3330" width="8.875" style="1" bestFit="1" customWidth="1"/>
    <col min="3331" max="3331" width="10.375" style="1" bestFit="1" customWidth="1"/>
    <col min="3332" max="3582" width="9" style="1"/>
    <col min="3583" max="3583" width="9.375" style="1" bestFit="1" customWidth="1"/>
    <col min="3584" max="3584" width="7.875" style="1" bestFit="1" customWidth="1"/>
    <col min="3585" max="3585" width="62.125" style="1" bestFit="1" customWidth="1"/>
    <col min="3586" max="3586" width="8.875" style="1" bestFit="1" customWidth="1"/>
    <col min="3587" max="3587" width="10.375" style="1" bestFit="1" customWidth="1"/>
    <col min="3588" max="3838" width="9" style="1"/>
    <col min="3839" max="3839" width="9.375" style="1" bestFit="1" customWidth="1"/>
    <col min="3840" max="3840" width="7.875" style="1" bestFit="1" customWidth="1"/>
    <col min="3841" max="3841" width="62.125" style="1" bestFit="1" customWidth="1"/>
    <col min="3842" max="3842" width="8.875" style="1" bestFit="1" customWidth="1"/>
    <col min="3843" max="3843" width="10.375" style="1" bestFit="1" customWidth="1"/>
    <col min="3844" max="4094" width="9" style="1"/>
    <col min="4095" max="4095" width="9.375" style="1" bestFit="1" customWidth="1"/>
    <col min="4096" max="4096" width="7.875" style="1" bestFit="1" customWidth="1"/>
    <col min="4097" max="4097" width="62.125" style="1" bestFit="1" customWidth="1"/>
    <col min="4098" max="4098" width="8.875" style="1" bestFit="1" customWidth="1"/>
    <col min="4099" max="4099" width="10.375" style="1" bestFit="1" customWidth="1"/>
    <col min="4100" max="4350" width="9" style="1"/>
    <col min="4351" max="4351" width="9.375" style="1" bestFit="1" customWidth="1"/>
    <col min="4352" max="4352" width="7.875" style="1" bestFit="1" customWidth="1"/>
    <col min="4353" max="4353" width="62.125" style="1" bestFit="1" customWidth="1"/>
    <col min="4354" max="4354" width="8.875" style="1" bestFit="1" customWidth="1"/>
    <col min="4355" max="4355" width="10.375" style="1" bestFit="1" customWidth="1"/>
    <col min="4356" max="4606" width="9" style="1"/>
    <col min="4607" max="4607" width="9.375" style="1" bestFit="1" customWidth="1"/>
    <col min="4608" max="4608" width="7.875" style="1" bestFit="1" customWidth="1"/>
    <col min="4609" max="4609" width="62.125" style="1" bestFit="1" customWidth="1"/>
    <col min="4610" max="4610" width="8.875" style="1" bestFit="1" customWidth="1"/>
    <col min="4611" max="4611" width="10.375" style="1" bestFit="1" customWidth="1"/>
    <col min="4612" max="4862" width="9" style="1"/>
    <col min="4863" max="4863" width="9.375" style="1" bestFit="1" customWidth="1"/>
    <col min="4864" max="4864" width="7.875" style="1" bestFit="1" customWidth="1"/>
    <col min="4865" max="4865" width="62.125" style="1" bestFit="1" customWidth="1"/>
    <col min="4866" max="4866" width="8.875" style="1" bestFit="1" customWidth="1"/>
    <col min="4867" max="4867" width="10.375" style="1" bestFit="1" customWidth="1"/>
    <col min="4868" max="5118" width="9" style="1"/>
    <col min="5119" max="5119" width="9.375" style="1" bestFit="1" customWidth="1"/>
    <col min="5120" max="5120" width="7.875" style="1" bestFit="1" customWidth="1"/>
    <col min="5121" max="5121" width="62.125" style="1" bestFit="1" customWidth="1"/>
    <col min="5122" max="5122" width="8.875" style="1" bestFit="1" customWidth="1"/>
    <col min="5123" max="5123" width="10.375" style="1" bestFit="1" customWidth="1"/>
    <col min="5124" max="5374" width="9" style="1"/>
    <col min="5375" max="5375" width="9.375" style="1" bestFit="1" customWidth="1"/>
    <col min="5376" max="5376" width="7.875" style="1" bestFit="1" customWidth="1"/>
    <col min="5377" max="5377" width="62.125" style="1" bestFit="1" customWidth="1"/>
    <col min="5378" max="5378" width="8.875" style="1" bestFit="1" customWidth="1"/>
    <col min="5379" max="5379" width="10.375" style="1" bestFit="1" customWidth="1"/>
    <col min="5380" max="5630" width="9" style="1"/>
    <col min="5631" max="5631" width="9.375" style="1" bestFit="1" customWidth="1"/>
    <col min="5632" max="5632" width="7.875" style="1" bestFit="1" customWidth="1"/>
    <col min="5633" max="5633" width="62.125" style="1" bestFit="1" customWidth="1"/>
    <col min="5634" max="5634" width="8.875" style="1" bestFit="1" customWidth="1"/>
    <col min="5635" max="5635" width="10.375" style="1" bestFit="1" customWidth="1"/>
    <col min="5636" max="5886" width="9" style="1"/>
    <col min="5887" max="5887" width="9.375" style="1" bestFit="1" customWidth="1"/>
    <col min="5888" max="5888" width="7.875" style="1" bestFit="1" customWidth="1"/>
    <col min="5889" max="5889" width="62.125" style="1" bestFit="1" customWidth="1"/>
    <col min="5890" max="5890" width="8.875" style="1" bestFit="1" customWidth="1"/>
    <col min="5891" max="5891" width="10.375" style="1" bestFit="1" customWidth="1"/>
    <col min="5892" max="6142" width="9" style="1"/>
    <col min="6143" max="6143" width="9.375" style="1" bestFit="1" customWidth="1"/>
    <col min="6144" max="6144" width="7.875" style="1" bestFit="1" customWidth="1"/>
    <col min="6145" max="6145" width="62.125" style="1" bestFit="1" customWidth="1"/>
    <col min="6146" max="6146" width="8.875" style="1" bestFit="1" customWidth="1"/>
    <col min="6147" max="6147" width="10.375" style="1" bestFit="1" customWidth="1"/>
    <col min="6148" max="6398" width="9" style="1"/>
    <col min="6399" max="6399" width="9.375" style="1" bestFit="1" customWidth="1"/>
    <col min="6400" max="6400" width="7.875" style="1" bestFit="1" customWidth="1"/>
    <col min="6401" max="6401" width="62.125" style="1" bestFit="1" customWidth="1"/>
    <col min="6402" max="6402" width="8.875" style="1" bestFit="1" customWidth="1"/>
    <col min="6403" max="6403" width="10.375" style="1" bestFit="1" customWidth="1"/>
    <col min="6404" max="6654" width="9" style="1"/>
    <col min="6655" max="6655" width="9.375" style="1" bestFit="1" customWidth="1"/>
    <col min="6656" max="6656" width="7.875" style="1" bestFit="1" customWidth="1"/>
    <col min="6657" max="6657" width="62.125" style="1" bestFit="1" customWidth="1"/>
    <col min="6658" max="6658" width="8.875" style="1" bestFit="1" customWidth="1"/>
    <col min="6659" max="6659" width="10.375" style="1" bestFit="1" customWidth="1"/>
    <col min="6660" max="6910" width="9" style="1"/>
    <col min="6911" max="6911" width="9.375" style="1" bestFit="1" customWidth="1"/>
    <col min="6912" max="6912" width="7.875" style="1" bestFit="1" customWidth="1"/>
    <col min="6913" max="6913" width="62.125" style="1" bestFit="1" customWidth="1"/>
    <col min="6914" max="6914" width="8.875" style="1" bestFit="1" customWidth="1"/>
    <col min="6915" max="6915" width="10.375" style="1" bestFit="1" customWidth="1"/>
    <col min="6916" max="7166" width="9" style="1"/>
    <col min="7167" max="7167" width="9.375" style="1" bestFit="1" customWidth="1"/>
    <col min="7168" max="7168" width="7.875" style="1" bestFit="1" customWidth="1"/>
    <col min="7169" max="7169" width="62.125" style="1" bestFit="1" customWidth="1"/>
    <col min="7170" max="7170" width="8.875" style="1" bestFit="1" customWidth="1"/>
    <col min="7171" max="7171" width="10.375" style="1" bestFit="1" customWidth="1"/>
    <col min="7172" max="7422" width="9" style="1"/>
    <col min="7423" max="7423" width="9.375" style="1" bestFit="1" customWidth="1"/>
    <col min="7424" max="7424" width="7.875" style="1" bestFit="1" customWidth="1"/>
    <col min="7425" max="7425" width="62.125" style="1" bestFit="1" customWidth="1"/>
    <col min="7426" max="7426" width="8.875" style="1" bestFit="1" customWidth="1"/>
    <col min="7427" max="7427" width="10.375" style="1" bestFit="1" customWidth="1"/>
    <col min="7428" max="7678" width="9" style="1"/>
    <col min="7679" max="7679" width="9.375" style="1" bestFit="1" customWidth="1"/>
    <col min="7680" max="7680" width="7.875" style="1" bestFit="1" customWidth="1"/>
    <col min="7681" max="7681" width="62.125" style="1" bestFit="1" customWidth="1"/>
    <col min="7682" max="7682" width="8.875" style="1" bestFit="1" customWidth="1"/>
    <col min="7683" max="7683" width="10.375" style="1" bestFit="1" customWidth="1"/>
    <col min="7684" max="7934" width="9" style="1"/>
    <col min="7935" max="7935" width="9.375" style="1" bestFit="1" customWidth="1"/>
    <col min="7936" max="7936" width="7.875" style="1" bestFit="1" customWidth="1"/>
    <col min="7937" max="7937" width="62.125" style="1" bestFit="1" customWidth="1"/>
    <col min="7938" max="7938" width="8.875" style="1" bestFit="1" customWidth="1"/>
    <col min="7939" max="7939" width="10.375" style="1" bestFit="1" customWidth="1"/>
    <col min="7940" max="8190" width="9" style="1"/>
    <col min="8191" max="8191" width="9.375" style="1" bestFit="1" customWidth="1"/>
    <col min="8192" max="8192" width="7.875" style="1" bestFit="1" customWidth="1"/>
    <col min="8193" max="8193" width="62.125" style="1" bestFit="1" customWidth="1"/>
    <col min="8194" max="8194" width="8.875" style="1" bestFit="1" customWidth="1"/>
    <col min="8195" max="8195" width="10.375" style="1" bestFit="1" customWidth="1"/>
    <col min="8196" max="8446" width="9" style="1"/>
    <col min="8447" max="8447" width="9.375" style="1" bestFit="1" customWidth="1"/>
    <col min="8448" max="8448" width="7.875" style="1" bestFit="1" customWidth="1"/>
    <col min="8449" max="8449" width="62.125" style="1" bestFit="1" customWidth="1"/>
    <col min="8450" max="8450" width="8.875" style="1" bestFit="1" customWidth="1"/>
    <col min="8451" max="8451" width="10.375" style="1" bestFit="1" customWidth="1"/>
    <col min="8452" max="8702" width="9" style="1"/>
    <col min="8703" max="8703" width="9.375" style="1" bestFit="1" customWidth="1"/>
    <col min="8704" max="8704" width="7.875" style="1" bestFit="1" customWidth="1"/>
    <col min="8705" max="8705" width="62.125" style="1" bestFit="1" customWidth="1"/>
    <col min="8706" max="8706" width="8.875" style="1" bestFit="1" customWidth="1"/>
    <col min="8707" max="8707" width="10.375" style="1" bestFit="1" customWidth="1"/>
    <col min="8708" max="8958" width="9" style="1"/>
    <col min="8959" max="8959" width="9.375" style="1" bestFit="1" customWidth="1"/>
    <col min="8960" max="8960" width="7.875" style="1" bestFit="1" customWidth="1"/>
    <col min="8961" max="8961" width="62.125" style="1" bestFit="1" customWidth="1"/>
    <col min="8962" max="8962" width="8.875" style="1" bestFit="1" customWidth="1"/>
    <col min="8963" max="8963" width="10.375" style="1" bestFit="1" customWidth="1"/>
    <col min="8964" max="9214" width="9" style="1"/>
    <col min="9215" max="9215" width="9.375" style="1" bestFit="1" customWidth="1"/>
    <col min="9216" max="9216" width="7.875" style="1" bestFit="1" customWidth="1"/>
    <col min="9217" max="9217" width="62.125" style="1" bestFit="1" customWidth="1"/>
    <col min="9218" max="9218" width="8.875" style="1" bestFit="1" customWidth="1"/>
    <col min="9219" max="9219" width="10.375" style="1" bestFit="1" customWidth="1"/>
    <col min="9220" max="9470" width="9" style="1"/>
    <col min="9471" max="9471" width="9.375" style="1" bestFit="1" customWidth="1"/>
    <col min="9472" max="9472" width="7.875" style="1" bestFit="1" customWidth="1"/>
    <col min="9473" max="9473" width="62.125" style="1" bestFit="1" customWidth="1"/>
    <col min="9474" max="9474" width="8.875" style="1" bestFit="1" customWidth="1"/>
    <col min="9475" max="9475" width="10.375" style="1" bestFit="1" customWidth="1"/>
    <col min="9476" max="9726" width="9" style="1"/>
    <col min="9727" max="9727" width="9.375" style="1" bestFit="1" customWidth="1"/>
    <col min="9728" max="9728" width="7.875" style="1" bestFit="1" customWidth="1"/>
    <col min="9729" max="9729" width="62.125" style="1" bestFit="1" customWidth="1"/>
    <col min="9730" max="9730" width="8.875" style="1" bestFit="1" customWidth="1"/>
    <col min="9731" max="9731" width="10.375" style="1" bestFit="1" customWidth="1"/>
    <col min="9732" max="9982" width="9" style="1"/>
    <col min="9983" max="9983" width="9.375" style="1" bestFit="1" customWidth="1"/>
    <col min="9984" max="9984" width="7.875" style="1" bestFit="1" customWidth="1"/>
    <col min="9985" max="9985" width="62.125" style="1" bestFit="1" customWidth="1"/>
    <col min="9986" max="9986" width="8.875" style="1" bestFit="1" customWidth="1"/>
    <col min="9987" max="9987" width="10.375" style="1" bestFit="1" customWidth="1"/>
    <col min="9988" max="10238" width="9" style="1"/>
    <col min="10239" max="10239" width="9.375" style="1" bestFit="1" customWidth="1"/>
    <col min="10240" max="10240" width="7.875" style="1" bestFit="1" customWidth="1"/>
    <col min="10241" max="10241" width="62.125" style="1" bestFit="1" customWidth="1"/>
    <col min="10242" max="10242" width="8.875" style="1" bestFit="1" customWidth="1"/>
    <col min="10243" max="10243" width="10.375" style="1" bestFit="1" customWidth="1"/>
    <col min="10244" max="10494" width="9" style="1"/>
    <col min="10495" max="10495" width="9.375" style="1" bestFit="1" customWidth="1"/>
    <col min="10496" max="10496" width="7.875" style="1" bestFit="1" customWidth="1"/>
    <col min="10497" max="10497" width="62.125" style="1" bestFit="1" customWidth="1"/>
    <col min="10498" max="10498" width="8.875" style="1" bestFit="1" customWidth="1"/>
    <col min="10499" max="10499" width="10.375" style="1" bestFit="1" customWidth="1"/>
    <col min="10500" max="10750" width="9" style="1"/>
    <col min="10751" max="10751" width="9.375" style="1" bestFit="1" customWidth="1"/>
    <col min="10752" max="10752" width="7.875" style="1" bestFit="1" customWidth="1"/>
    <col min="10753" max="10753" width="62.125" style="1" bestFit="1" customWidth="1"/>
    <col min="10754" max="10754" width="8.875" style="1" bestFit="1" customWidth="1"/>
    <col min="10755" max="10755" width="10.375" style="1" bestFit="1" customWidth="1"/>
    <col min="10756" max="11006" width="9" style="1"/>
    <col min="11007" max="11007" width="9.375" style="1" bestFit="1" customWidth="1"/>
    <col min="11008" max="11008" width="7.875" style="1" bestFit="1" customWidth="1"/>
    <col min="11009" max="11009" width="62.125" style="1" bestFit="1" customWidth="1"/>
    <col min="11010" max="11010" width="8.875" style="1" bestFit="1" customWidth="1"/>
    <col min="11011" max="11011" width="10.375" style="1" bestFit="1" customWidth="1"/>
    <col min="11012" max="11262" width="9" style="1"/>
    <col min="11263" max="11263" width="9.375" style="1" bestFit="1" customWidth="1"/>
    <col min="11264" max="11264" width="7.875" style="1" bestFit="1" customWidth="1"/>
    <col min="11265" max="11265" width="62.125" style="1" bestFit="1" customWidth="1"/>
    <col min="11266" max="11266" width="8.875" style="1" bestFit="1" customWidth="1"/>
    <col min="11267" max="11267" width="10.375" style="1" bestFit="1" customWidth="1"/>
    <col min="11268" max="11518" width="9" style="1"/>
    <col min="11519" max="11519" width="9.375" style="1" bestFit="1" customWidth="1"/>
    <col min="11520" max="11520" width="7.875" style="1" bestFit="1" customWidth="1"/>
    <col min="11521" max="11521" width="62.125" style="1" bestFit="1" customWidth="1"/>
    <col min="11522" max="11522" width="8.875" style="1" bestFit="1" customWidth="1"/>
    <col min="11523" max="11523" width="10.375" style="1" bestFit="1" customWidth="1"/>
    <col min="11524" max="11774" width="9" style="1"/>
    <col min="11775" max="11775" width="9.375" style="1" bestFit="1" customWidth="1"/>
    <col min="11776" max="11776" width="7.875" style="1" bestFit="1" customWidth="1"/>
    <col min="11777" max="11777" width="62.125" style="1" bestFit="1" customWidth="1"/>
    <col min="11778" max="11778" width="8.875" style="1" bestFit="1" customWidth="1"/>
    <col min="11779" max="11779" width="10.375" style="1" bestFit="1" customWidth="1"/>
    <col min="11780" max="12030" width="9" style="1"/>
    <col min="12031" max="12031" width="9.375" style="1" bestFit="1" customWidth="1"/>
    <col min="12032" max="12032" width="7.875" style="1" bestFit="1" customWidth="1"/>
    <col min="12033" max="12033" width="62.125" style="1" bestFit="1" customWidth="1"/>
    <col min="12034" max="12034" width="8.875" style="1" bestFit="1" customWidth="1"/>
    <col min="12035" max="12035" width="10.375" style="1" bestFit="1" customWidth="1"/>
    <col min="12036" max="12286" width="9" style="1"/>
    <col min="12287" max="12287" width="9.375" style="1" bestFit="1" customWidth="1"/>
    <col min="12288" max="12288" width="7.875" style="1" bestFit="1" customWidth="1"/>
    <col min="12289" max="12289" width="62.125" style="1" bestFit="1" customWidth="1"/>
    <col min="12290" max="12290" width="8.875" style="1" bestFit="1" customWidth="1"/>
    <col min="12291" max="12291" width="10.375" style="1" bestFit="1" customWidth="1"/>
    <col min="12292" max="12542" width="9" style="1"/>
    <col min="12543" max="12543" width="9.375" style="1" bestFit="1" customWidth="1"/>
    <col min="12544" max="12544" width="7.875" style="1" bestFit="1" customWidth="1"/>
    <col min="12545" max="12545" width="62.125" style="1" bestFit="1" customWidth="1"/>
    <col min="12546" max="12546" width="8.875" style="1" bestFit="1" customWidth="1"/>
    <col min="12547" max="12547" width="10.375" style="1" bestFit="1" customWidth="1"/>
    <col min="12548" max="12798" width="9" style="1"/>
    <col min="12799" max="12799" width="9.375" style="1" bestFit="1" customWidth="1"/>
    <col min="12800" max="12800" width="7.875" style="1" bestFit="1" customWidth="1"/>
    <col min="12801" max="12801" width="62.125" style="1" bestFit="1" customWidth="1"/>
    <col min="12802" max="12802" width="8.875" style="1" bestFit="1" customWidth="1"/>
    <col min="12803" max="12803" width="10.375" style="1" bestFit="1" customWidth="1"/>
    <col min="12804" max="13054" width="9" style="1"/>
    <col min="13055" max="13055" width="9.375" style="1" bestFit="1" customWidth="1"/>
    <col min="13056" max="13056" width="7.875" style="1" bestFit="1" customWidth="1"/>
    <col min="13057" max="13057" width="62.125" style="1" bestFit="1" customWidth="1"/>
    <col min="13058" max="13058" width="8.875" style="1" bestFit="1" customWidth="1"/>
    <col min="13059" max="13059" width="10.375" style="1" bestFit="1" customWidth="1"/>
    <col min="13060" max="13310" width="9" style="1"/>
    <col min="13311" max="13311" width="9.375" style="1" bestFit="1" customWidth="1"/>
    <col min="13312" max="13312" width="7.875" style="1" bestFit="1" customWidth="1"/>
    <col min="13313" max="13313" width="62.125" style="1" bestFit="1" customWidth="1"/>
    <col min="13314" max="13314" width="8.875" style="1" bestFit="1" customWidth="1"/>
    <col min="13315" max="13315" width="10.375" style="1" bestFit="1" customWidth="1"/>
    <col min="13316" max="13566" width="9" style="1"/>
    <col min="13567" max="13567" width="9.375" style="1" bestFit="1" customWidth="1"/>
    <col min="13568" max="13568" width="7.875" style="1" bestFit="1" customWidth="1"/>
    <col min="13569" max="13569" width="62.125" style="1" bestFit="1" customWidth="1"/>
    <col min="13570" max="13570" width="8.875" style="1" bestFit="1" customWidth="1"/>
    <col min="13571" max="13571" width="10.375" style="1" bestFit="1" customWidth="1"/>
    <col min="13572" max="13822" width="9" style="1"/>
    <col min="13823" max="13823" width="9.375" style="1" bestFit="1" customWidth="1"/>
    <col min="13824" max="13824" width="7.875" style="1" bestFit="1" customWidth="1"/>
    <col min="13825" max="13825" width="62.125" style="1" bestFit="1" customWidth="1"/>
    <col min="13826" max="13826" width="8.875" style="1" bestFit="1" customWidth="1"/>
    <col min="13827" max="13827" width="10.375" style="1" bestFit="1" customWidth="1"/>
    <col min="13828" max="14078" width="9" style="1"/>
    <col min="14079" max="14079" width="9.375" style="1" bestFit="1" customWidth="1"/>
    <col min="14080" max="14080" width="7.875" style="1" bestFit="1" customWidth="1"/>
    <col min="14081" max="14081" width="62.125" style="1" bestFit="1" customWidth="1"/>
    <col min="14082" max="14082" width="8.875" style="1" bestFit="1" customWidth="1"/>
    <col min="14083" max="14083" width="10.375" style="1" bestFit="1" customWidth="1"/>
    <col min="14084" max="14334" width="9" style="1"/>
    <col min="14335" max="14335" width="9.375" style="1" bestFit="1" customWidth="1"/>
    <col min="14336" max="14336" width="7.875" style="1" bestFit="1" customWidth="1"/>
    <col min="14337" max="14337" width="62.125" style="1" bestFit="1" customWidth="1"/>
    <col min="14338" max="14338" width="8.875" style="1" bestFit="1" customWidth="1"/>
    <col min="14339" max="14339" width="10.375" style="1" bestFit="1" customWidth="1"/>
    <col min="14340" max="14590" width="9" style="1"/>
    <col min="14591" max="14591" width="9.375" style="1" bestFit="1" customWidth="1"/>
    <col min="14592" max="14592" width="7.875" style="1" bestFit="1" customWidth="1"/>
    <col min="14593" max="14593" width="62.125" style="1" bestFit="1" customWidth="1"/>
    <col min="14594" max="14594" width="8.875" style="1" bestFit="1" customWidth="1"/>
    <col min="14595" max="14595" width="10.375" style="1" bestFit="1" customWidth="1"/>
    <col min="14596" max="14846" width="9" style="1"/>
    <col min="14847" max="14847" width="9.375" style="1" bestFit="1" customWidth="1"/>
    <col min="14848" max="14848" width="7.875" style="1" bestFit="1" customWidth="1"/>
    <col min="14849" max="14849" width="62.125" style="1" bestFit="1" customWidth="1"/>
    <col min="14850" max="14850" width="8.875" style="1" bestFit="1" customWidth="1"/>
    <col min="14851" max="14851" width="10.375" style="1" bestFit="1" customWidth="1"/>
    <col min="14852" max="15102" width="9" style="1"/>
    <col min="15103" max="15103" width="9.375" style="1" bestFit="1" customWidth="1"/>
    <col min="15104" max="15104" width="7.875" style="1" bestFit="1" customWidth="1"/>
    <col min="15105" max="15105" width="62.125" style="1" bestFit="1" customWidth="1"/>
    <col min="15106" max="15106" width="8.875" style="1" bestFit="1" customWidth="1"/>
    <col min="15107" max="15107" width="10.375" style="1" bestFit="1" customWidth="1"/>
    <col min="15108" max="15358" width="9" style="1"/>
    <col min="15359" max="15359" width="9.375" style="1" bestFit="1" customWidth="1"/>
    <col min="15360" max="15360" width="7.875" style="1" bestFit="1" customWidth="1"/>
    <col min="15361" max="15361" width="62.125" style="1" bestFit="1" customWidth="1"/>
    <col min="15362" max="15362" width="8.875" style="1" bestFit="1" customWidth="1"/>
    <col min="15363" max="15363" width="10.375" style="1" bestFit="1" customWidth="1"/>
    <col min="15364" max="15614" width="9" style="1"/>
    <col min="15615" max="15615" width="9.375" style="1" bestFit="1" customWidth="1"/>
    <col min="15616" max="15616" width="7.875" style="1" bestFit="1" customWidth="1"/>
    <col min="15617" max="15617" width="62.125" style="1" bestFit="1" customWidth="1"/>
    <col min="15618" max="15618" width="8.875" style="1" bestFit="1" customWidth="1"/>
    <col min="15619" max="15619" width="10.375" style="1" bestFit="1" customWidth="1"/>
    <col min="15620" max="15870" width="9" style="1"/>
    <col min="15871" max="15871" width="9.375" style="1" bestFit="1" customWidth="1"/>
    <col min="15872" max="15872" width="7.875" style="1" bestFit="1" customWidth="1"/>
    <col min="15873" max="15873" width="62.125" style="1" bestFit="1" customWidth="1"/>
    <col min="15874" max="15874" width="8.875" style="1" bestFit="1" customWidth="1"/>
    <col min="15875" max="15875" width="10.375" style="1" bestFit="1" customWidth="1"/>
    <col min="15876" max="16126" width="9" style="1"/>
    <col min="16127" max="16127" width="9.375" style="1" bestFit="1" customWidth="1"/>
    <col min="16128" max="16128" width="7.875" style="1" bestFit="1" customWidth="1"/>
    <col min="16129" max="16129" width="62.125" style="1" bestFit="1" customWidth="1"/>
    <col min="16130" max="16130" width="8.875" style="1" bestFit="1" customWidth="1"/>
    <col min="16131" max="16131" width="10.375" style="1" bestFit="1" customWidth="1"/>
    <col min="16132" max="16384" width="9" style="1"/>
  </cols>
  <sheetData>
    <row r="1" spans="1:7" ht="15" x14ac:dyDescent="0.25">
      <c r="A1" s="82" t="s">
        <v>145</v>
      </c>
      <c r="B1" s="82"/>
      <c r="C1" s="82"/>
      <c r="D1" s="82"/>
      <c r="E1" s="82"/>
      <c r="F1" s="82"/>
      <c r="G1" s="82"/>
    </row>
    <row r="2" spans="1:7" x14ac:dyDescent="0.2">
      <c r="A2" s="1" t="s">
        <v>1</v>
      </c>
      <c r="B2" s="1" t="s">
        <v>2</v>
      </c>
      <c r="C2" s="1" t="s">
        <v>3</v>
      </c>
      <c r="D2" s="83" t="s">
        <v>175</v>
      </c>
      <c r="E2" s="84"/>
      <c r="F2" s="84"/>
      <c r="G2" s="84"/>
    </row>
    <row r="3" spans="1:7" ht="15" x14ac:dyDescent="0.25">
      <c r="A3" s="2" t="s">
        <v>4</v>
      </c>
      <c r="B3" s="35">
        <f>SUM(B4:B5)</f>
        <v>26.91</v>
      </c>
      <c r="C3" s="33">
        <f t="shared" ref="C3:C28" si="0">B3/$B$29</f>
        <v>6.6732796032238065E-4</v>
      </c>
      <c r="D3" s="84"/>
      <c r="E3" s="84"/>
      <c r="F3" s="84"/>
      <c r="G3" s="84"/>
    </row>
    <row r="4" spans="1:7" ht="15" x14ac:dyDescent="0.25">
      <c r="A4" s="2" t="s">
        <v>5</v>
      </c>
      <c r="B4" s="32">
        <v>0</v>
      </c>
      <c r="C4" s="33">
        <f>B4/$B$29</f>
        <v>0</v>
      </c>
      <c r="D4" s="84"/>
      <c r="E4" s="84"/>
      <c r="F4" s="84"/>
      <c r="G4" s="84"/>
    </row>
    <row r="5" spans="1:7" ht="15" x14ac:dyDescent="0.25">
      <c r="A5" s="2" t="s">
        <v>6</v>
      </c>
      <c r="B5" s="34">
        <v>26.91</v>
      </c>
      <c r="C5" s="33">
        <f t="shared" si="0"/>
        <v>6.6732796032238065E-4</v>
      </c>
      <c r="D5" s="84"/>
      <c r="E5" s="84"/>
      <c r="F5" s="84"/>
      <c r="G5" s="84"/>
    </row>
    <row r="6" spans="1:7" ht="15" x14ac:dyDescent="0.25">
      <c r="A6" s="2" t="s">
        <v>7</v>
      </c>
      <c r="B6" s="34">
        <f>SUM(B7:B8)</f>
        <v>1.49</v>
      </c>
      <c r="C6" s="33">
        <f t="shared" si="0"/>
        <v>3.6949783013019218E-5</v>
      </c>
      <c r="D6" s="84"/>
      <c r="E6" s="84"/>
      <c r="F6" s="84"/>
      <c r="G6" s="84"/>
    </row>
    <row r="7" spans="1:7" ht="15" x14ac:dyDescent="0.25">
      <c r="A7" s="2" t="s">
        <v>8</v>
      </c>
      <c r="B7" s="34">
        <v>0</v>
      </c>
      <c r="C7" s="33">
        <f t="shared" si="0"/>
        <v>0</v>
      </c>
      <c r="D7" s="84"/>
      <c r="E7" s="84"/>
      <c r="F7" s="84"/>
      <c r="G7" s="84"/>
    </row>
    <row r="8" spans="1:7" ht="15" x14ac:dyDescent="0.25">
      <c r="A8" s="2" t="s">
        <v>9</v>
      </c>
      <c r="B8" s="34">
        <v>1.49</v>
      </c>
      <c r="C8" s="33">
        <f t="shared" si="0"/>
        <v>3.6949783013019218E-5</v>
      </c>
      <c r="D8" s="84"/>
      <c r="E8" s="84"/>
      <c r="F8" s="84"/>
      <c r="G8" s="84"/>
    </row>
    <row r="9" spans="1:7" ht="15" x14ac:dyDescent="0.25">
      <c r="A9" s="2" t="s">
        <v>10</v>
      </c>
      <c r="B9" s="34">
        <f>SUM(B10:B12)</f>
        <v>0</v>
      </c>
      <c r="C9" s="33">
        <f t="shared" si="0"/>
        <v>0</v>
      </c>
      <c r="D9" s="84"/>
      <c r="E9" s="84"/>
      <c r="F9" s="84"/>
      <c r="G9" s="84"/>
    </row>
    <row r="10" spans="1:7" ht="15" x14ac:dyDescent="0.25">
      <c r="A10" s="2" t="s">
        <v>11</v>
      </c>
      <c r="B10" s="34">
        <v>0</v>
      </c>
      <c r="C10" s="33">
        <f t="shared" si="0"/>
        <v>0</v>
      </c>
      <c r="D10" s="84"/>
      <c r="E10" s="84"/>
      <c r="F10" s="84"/>
      <c r="G10" s="84"/>
    </row>
    <row r="11" spans="1:7" ht="15" x14ac:dyDescent="0.25">
      <c r="A11" s="2" t="s">
        <v>12</v>
      </c>
      <c r="B11" s="34">
        <v>0</v>
      </c>
      <c r="C11" s="33">
        <f t="shared" si="0"/>
        <v>0</v>
      </c>
      <c r="D11" s="84"/>
      <c r="E11" s="84"/>
      <c r="F11" s="84"/>
      <c r="G11" s="84"/>
    </row>
    <row r="12" spans="1:7" ht="15" x14ac:dyDescent="0.25">
      <c r="A12" s="2" t="s">
        <v>13</v>
      </c>
      <c r="B12" s="34">
        <v>0</v>
      </c>
      <c r="C12" s="33">
        <f t="shared" si="0"/>
        <v>0</v>
      </c>
      <c r="D12" s="84"/>
      <c r="E12" s="84"/>
      <c r="F12" s="84"/>
      <c r="G12" s="84"/>
    </row>
    <row r="13" spans="1:7" ht="15" x14ac:dyDescent="0.25">
      <c r="A13" s="2" t="s">
        <v>14</v>
      </c>
      <c r="B13" s="34">
        <f>SUM(B14:B21)</f>
        <v>31.03</v>
      </c>
      <c r="C13" s="33">
        <f t="shared" si="0"/>
        <v>7.6949783013019219E-4</v>
      </c>
      <c r="D13" s="84"/>
      <c r="E13" s="84"/>
      <c r="F13" s="84"/>
      <c r="G13" s="84"/>
    </row>
    <row r="14" spans="1:7" ht="15" x14ac:dyDescent="0.25">
      <c r="A14" s="2" t="s">
        <v>15</v>
      </c>
      <c r="B14" s="34">
        <v>23.09</v>
      </c>
      <c r="C14" s="33">
        <f t="shared" si="0"/>
        <v>5.7259764414135147E-4</v>
      </c>
      <c r="D14" s="84"/>
      <c r="E14" s="84"/>
      <c r="F14" s="84"/>
      <c r="G14" s="84"/>
    </row>
    <row r="15" spans="1:7" ht="15" x14ac:dyDescent="0.25">
      <c r="A15" s="2" t="s">
        <v>16</v>
      </c>
      <c r="B15" s="34">
        <v>0</v>
      </c>
      <c r="C15" s="33">
        <f t="shared" si="0"/>
        <v>0</v>
      </c>
      <c r="D15" s="84"/>
      <c r="E15" s="84"/>
      <c r="F15" s="84"/>
      <c r="G15" s="84"/>
    </row>
    <row r="16" spans="1:7" ht="15" x14ac:dyDescent="0.25">
      <c r="A16" s="2" t="s">
        <v>17</v>
      </c>
      <c r="B16" s="34">
        <v>0</v>
      </c>
      <c r="C16" s="33">
        <f t="shared" si="0"/>
        <v>0</v>
      </c>
      <c r="D16" s="84"/>
      <c r="E16" s="84"/>
      <c r="F16" s="84"/>
      <c r="G16" s="84"/>
    </row>
    <row r="17" spans="1:7" ht="15" x14ac:dyDescent="0.25">
      <c r="A17" s="2" t="s">
        <v>18</v>
      </c>
      <c r="B17" s="34">
        <v>0</v>
      </c>
      <c r="C17" s="33">
        <f t="shared" si="0"/>
        <v>0</v>
      </c>
      <c r="D17" s="84"/>
      <c r="E17" s="84"/>
      <c r="F17" s="84"/>
      <c r="G17" s="84"/>
    </row>
    <row r="18" spans="1:7" ht="15" x14ac:dyDescent="0.25">
      <c r="A18" s="2" t="s">
        <v>19</v>
      </c>
      <c r="B18" s="34">
        <v>0</v>
      </c>
      <c r="C18" s="33">
        <f t="shared" si="0"/>
        <v>0</v>
      </c>
      <c r="D18" s="84"/>
      <c r="E18" s="84"/>
      <c r="F18" s="84"/>
      <c r="G18" s="84"/>
    </row>
    <row r="19" spans="1:7" ht="15" x14ac:dyDescent="0.25">
      <c r="A19" s="2" t="s">
        <v>20</v>
      </c>
      <c r="B19" s="34">
        <v>7.9</v>
      </c>
      <c r="C19" s="33">
        <f t="shared" si="0"/>
        <v>1.9590824550526969E-4</v>
      </c>
      <c r="D19" s="84"/>
      <c r="E19" s="84"/>
      <c r="F19" s="84"/>
      <c r="G19" s="84"/>
    </row>
    <row r="20" spans="1:7" ht="15" x14ac:dyDescent="0.25">
      <c r="A20" s="2" t="s">
        <v>21</v>
      </c>
      <c r="B20" s="34">
        <v>0.04</v>
      </c>
      <c r="C20" s="33">
        <f t="shared" si="0"/>
        <v>9.9194048357098574E-7</v>
      </c>
      <c r="D20" s="84"/>
      <c r="E20" s="84"/>
      <c r="F20" s="84"/>
      <c r="G20" s="84"/>
    </row>
    <row r="21" spans="1:7" ht="15" x14ac:dyDescent="0.25">
      <c r="A21" s="2" t="s">
        <v>22</v>
      </c>
      <c r="B21" s="34">
        <v>0</v>
      </c>
      <c r="C21" s="33">
        <f t="shared" si="0"/>
        <v>0</v>
      </c>
      <c r="D21" s="84"/>
      <c r="E21" s="84"/>
      <c r="F21" s="84"/>
      <c r="G21" s="84"/>
    </row>
    <row r="22" spans="1:7" ht="15" x14ac:dyDescent="0.25">
      <c r="A22" s="2" t="s">
        <v>23</v>
      </c>
      <c r="B22" s="34">
        <f>SUM(B23:B24)</f>
        <v>0</v>
      </c>
      <c r="C22" s="33">
        <f t="shared" si="0"/>
        <v>0</v>
      </c>
      <c r="D22" s="84"/>
      <c r="E22" s="84"/>
      <c r="F22" s="84"/>
      <c r="G22" s="84"/>
    </row>
    <row r="23" spans="1:7" ht="15" x14ac:dyDescent="0.25">
      <c r="A23" s="2" t="s">
        <v>24</v>
      </c>
      <c r="B23" s="34">
        <v>0</v>
      </c>
      <c r="C23" s="33">
        <f t="shared" si="0"/>
        <v>0</v>
      </c>
      <c r="D23" s="84"/>
      <c r="E23" s="84"/>
      <c r="F23" s="84"/>
      <c r="G23" s="84"/>
    </row>
    <row r="24" spans="1:7" ht="15" x14ac:dyDescent="0.25">
      <c r="A24" s="2" t="s">
        <v>25</v>
      </c>
      <c r="B24" s="34">
        <v>0</v>
      </c>
      <c r="C24" s="33">
        <f t="shared" si="0"/>
        <v>0</v>
      </c>
      <c r="D24" s="84"/>
      <c r="E24" s="84"/>
      <c r="F24" s="84"/>
      <c r="G24" s="84"/>
    </row>
    <row r="25" spans="1:7" ht="15" x14ac:dyDescent="0.25">
      <c r="A25" s="2" t="s">
        <v>26</v>
      </c>
      <c r="B25" s="34">
        <f>B3+B6+B9+B13+B22</f>
        <v>59.43</v>
      </c>
      <c r="C25" s="33">
        <f t="shared" si="0"/>
        <v>1.4737755734655922E-3</v>
      </c>
      <c r="D25" s="84"/>
      <c r="E25" s="84"/>
      <c r="F25" s="84"/>
      <c r="G25" s="84"/>
    </row>
    <row r="26" spans="1:7" ht="15" x14ac:dyDescent="0.25">
      <c r="A26" s="2" t="s">
        <v>27</v>
      </c>
      <c r="B26" s="61" t="s">
        <v>175</v>
      </c>
      <c r="C26" s="62" t="s">
        <v>175</v>
      </c>
      <c r="D26" s="84"/>
      <c r="E26" s="84"/>
      <c r="F26" s="84"/>
      <c r="G26" s="84"/>
    </row>
    <row r="27" spans="1:7" ht="15" x14ac:dyDescent="0.25">
      <c r="A27" s="2" t="s">
        <v>28</v>
      </c>
      <c r="B27" s="33">
        <f>(B10+B13+B24)/B29</f>
        <v>7.6949783013019219E-4</v>
      </c>
      <c r="C27" s="33">
        <f t="shared" si="0"/>
        <v>1.9082401243154179E-8</v>
      </c>
      <c r="D27" s="84"/>
      <c r="E27" s="84"/>
      <c r="F27" s="84"/>
      <c r="G27" s="84"/>
    </row>
    <row r="28" spans="1:7" ht="15" x14ac:dyDescent="0.25">
      <c r="A28" s="2" t="s">
        <v>29</v>
      </c>
      <c r="B28" s="33">
        <f>B25/B33</f>
        <v>1.4432814435242976E-3</v>
      </c>
      <c r="C28" s="33">
        <f t="shared" si="0"/>
        <v>3.5791232325463053E-8</v>
      </c>
      <c r="D28" s="84"/>
      <c r="E28" s="84"/>
      <c r="F28" s="84"/>
      <c r="G28" s="84"/>
    </row>
    <row r="29" spans="1:7" s="45" customFormat="1" ht="30" customHeight="1" x14ac:dyDescent="0.2">
      <c r="A29" s="42" t="s">
        <v>151</v>
      </c>
      <c r="B29" s="48">
        <v>40325</v>
      </c>
      <c r="C29" s="47">
        <f>B29/$B$29</f>
        <v>1</v>
      </c>
      <c r="D29" s="84"/>
      <c r="E29" s="84"/>
      <c r="F29" s="84"/>
      <c r="G29" s="84"/>
    </row>
    <row r="30" spans="1:7" hidden="1" x14ac:dyDescent="0.2">
      <c r="A30" s="54" t="s">
        <v>175</v>
      </c>
      <c r="B30" s="63" t="s">
        <v>175</v>
      </c>
      <c r="C30" s="54" t="s">
        <v>175</v>
      </c>
      <c r="D30" s="84"/>
      <c r="E30" s="84"/>
      <c r="F30" s="84"/>
      <c r="G30" s="84"/>
    </row>
    <row r="31" spans="1:7" s="45" customFormat="1" ht="30" customHeight="1" x14ac:dyDescent="0.2">
      <c r="A31" s="39" t="s">
        <v>30</v>
      </c>
      <c r="B31" s="48">
        <v>42029</v>
      </c>
      <c r="C31" s="58" t="s">
        <v>175</v>
      </c>
      <c r="D31" s="84"/>
      <c r="E31" s="84"/>
      <c r="F31" s="84"/>
      <c r="G31" s="84"/>
    </row>
    <row r="32" spans="1:7" hidden="1" x14ac:dyDescent="0.2">
      <c r="A32" s="54" t="s">
        <v>175</v>
      </c>
      <c r="B32" s="63" t="s">
        <v>175</v>
      </c>
      <c r="C32" s="54" t="s">
        <v>175</v>
      </c>
      <c r="D32" s="84"/>
      <c r="E32" s="84"/>
      <c r="F32" s="84"/>
      <c r="G32" s="84"/>
    </row>
    <row r="33" spans="1:7" ht="15" x14ac:dyDescent="0.25">
      <c r="A33" s="10" t="s">
        <v>152</v>
      </c>
      <c r="B33" s="11">
        <f>AVERAGE(B29,B31)</f>
        <v>41177</v>
      </c>
      <c r="C33" s="54" t="s">
        <v>175</v>
      </c>
      <c r="D33" s="84"/>
      <c r="E33" s="84"/>
      <c r="F33" s="84"/>
      <c r="G33" s="84"/>
    </row>
    <row r="34" spans="1:7" x14ac:dyDescent="0.2">
      <c r="A34" s="83" t="s">
        <v>176</v>
      </c>
      <c r="B34" s="84"/>
      <c r="C34" s="84"/>
      <c r="D34" s="84"/>
      <c r="E34" s="84"/>
      <c r="F34" s="84"/>
      <c r="G34" s="84"/>
    </row>
  </sheetData>
  <mergeCells count="3">
    <mergeCell ref="A1:G1"/>
    <mergeCell ref="D2:G33"/>
    <mergeCell ref="A34:G34"/>
  </mergeCells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197E46-8E0D-4EAA-B506-66BCF3D8908B}">
  <dimension ref="A1:H49"/>
  <sheetViews>
    <sheetView rightToLeft="1" workbookViewId="0">
      <selection activeCell="A23" sqref="A23"/>
    </sheetView>
  </sheetViews>
  <sheetFormatPr defaultRowHeight="14.25" x14ac:dyDescent="0.2"/>
  <cols>
    <col min="1" max="1" width="48.25" bestFit="1" customWidth="1"/>
    <col min="2" max="2" width="14.5" bestFit="1" customWidth="1"/>
    <col min="3" max="3" width="12.25" customWidth="1"/>
    <col min="255" max="255" width="9.375" bestFit="1" customWidth="1"/>
    <col min="256" max="256" width="7.875" bestFit="1" customWidth="1"/>
    <col min="257" max="257" width="48.25" bestFit="1" customWidth="1"/>
    <col min="258" max="258" width="11.375" bestFit="1" customWidth="1"/>
    <col min="259" max="259" width="10.375" bestFit="1" customWidth="1"/>
    <col min="511" max="511" width="9.375" bestFit="1" customWidth="1"/>
    <col min="512" max="512" width="7.875" bestFit="1" customWidth="1"/>
    <col min="513" max="513" width="48.25" bestFit="1" customWidth="1"/>
    <col min="514" max="514" width="11.375" bestFit="1" customWidth="1"/>
    <col min="515" max="515" width="10.375" bestFit="1" customWidth="1"/>
    <col min="767" max="767" width="9.375" bestFit="1" customWidth="1"/>
    <col min="768" max="768" width="7.875" bestFit="1" customWidth="1"/>
    <col min="769" max="769" width="48.25" bestFit="1" customWidth="1"/>
    <col min="770" max="770" width="11.375" bestFit="1" customWidth="1"/>
    <col min="771" max="771" width="10.375" bestFit="1" customWidth="1"/>
    <col min="1023" max="1023" width="9.375" bestFit="1" customWidth="1"/>
    <col min="1024" max="1024" width="7.875" bestFit="1" customWidth="1"/>
    <col min="1025" max="1025" width="48.25" bestFit="1" customWidth="1"/>
    <col min="1026" max="1026" width="11.375" bestFit="1" customWidth="1"/>
    <col min="1027" max="1027" width="10.375" bestFit="1" customWidth="1"/>
    <col min="1279" max="1279" width="9.375" bestFit="1" customWidth="1"/>
    <col min="1280" max="1280" width="7.875" bestFit="1" customWidth="1"/>
    <col min="1281" max="1281" width="48.25" bestFit="1" customWidth="1"/>
    <col min="1282" max="1282" width="11.375" bestFit="1" customWidth="1"/>
    <col min="1283" max="1283" width="10.375" bestFit="1" customWidth="1"/>
    <col min="1535" max="1535" width="9.375" bestFit="1" customWidth="1"/>
    <col min="1536" max="1536" width="7.875" bestFit="1" customWidth="1"/>
    <col min="1537" max="1537" width="48.25" bestFit="1" customWidth="1"/>
    <col min="1538" max="1538" width="11.375" bestFit="1" customWidth="1"/>
    <col min="1539" max="1539" width="10.375" bestFit="1" customWidth="1"/>
    <col min="1791" max="1791" width="9.375" bestFit="1" customWidth="1"/>
    <col min="1792" max="1792" width="7.875" bestFit="1" customWidth="1"/>
    <col min="1793" max="1793" width="48.25" bestFit="1" customWidth="1"/>
    <col min="1794" max="1794" width="11.375" bestFit="1" customWidth="1"/>
    <col min="1795" max="1795" width="10.375" bestFit="1" customWidth="1"/>
    <col min="2047" max="2047" width="9.375" bestFit="1" customWidth="1"/>
    <col min="2048" max="2048" width="7.875" bestFit="1" customWidth="1"/>
    <col min="2049" max="2049" width="48.25" bestFit="1" customWidth="1"/>
    <col min="2050" max="2050" width="11.375" bestFit="1" customWidth="1"/>
    <col min="2051" max="2051" width="10.375" bestFit="1" customWidth="1"/>
    <col min="2303" max="2303" width="9.375" bestFit="1" customWidth="1"/>
    <col min="2304" max="2304" width="7.875" bestFit="1" customWidth="1"/>
    <col min="2305" max="2305" width="48.25" bestFit="1" customWidth="1"/>
    <col min="2306" max="2306" width="11.375" bestFit="1" customWidth="1"/>
    <col min="2307" max="2307" width="10.375" bestFit="1" customWidth="1"/>
    <col min="2559" max="2559" width="9.375" bestFit="1" customWidth="1"/>
    <col min="2560" max="2560" width="7.875" bestFit="1" customWidth="1"/>
    <col min="2561" max="2561" width="48.25" bestFit="1" customWidth="1"/>
    <col min="2562" max="2562" width="11.375" bestFit="1" customWidth="1"/>
    <col min="2563" max="2563" width="10.375" bestFit="1" customWidth="1"/>
    <col min="2815" max="2815" width="9.375" bestFit="1" customWidth="1"/>
    <col min="2816" max="2816" width="7.875" bestFit="1" customWidth="1"/>
    <col min="2817" max="2817" width="48.25" bestFit="1" customWidth="1"/>
    <col min="2818" max="2818" width="11.375" bestFit="1" customWidth="1"/>
    <col min="2819" max="2819" width="10.375" bestFit="1" customWidth="1"/>
    <col min="3071" max="3071" width="9.375" bestFit="1" customWidth="1"/>
    <col min="3072" max="3072" width="7.875" bestFit="1" customWidth="1"/>
    <col min="3073" max="3073" width="48.25" bestFit="1" customWidth="1"/>
    <col min="3074" max="3074" width="11.375" bestFit="1" customWidth="1"/>
    <col min="3075" max="3075" width="10.375" bestFit="1" customWidth="1"/>
    <col min="3327" max="3327" width="9.375" bestFit="1" customWidth="1"/>
    <col min="3328" max="3328" width="7.875" bestFit="1" customWidth="1"/>
    <col min="3329" max="3329" width="48.25" bestFit="1" customWidth="1"/>
    <col min="3330" max="3330" width="11.375" bestFit="1" customWidth="1"/>
    <col min="3331" max="3331" width="10.375" bestFit="1" customWidth="1"/>
    <col min="3583" max="3583" width="9.375" bestFit="1" customWidth="1"/>
    <col min="3584" max="3584" width="7.875" bestFit="1" customWidth="1"/>
    <col min="3585" max="3585" width="48.25" bestFit="1" customWidth="1"/>
    <col min="3586" max="3586" width="11.375" bestFit="1" customWidth="1"/>
    <col min="3587" max="3587" width="10.375" bestFit="1" customWidth="1"/>
    <col min="3839" max="3839" width="9.375" bestFit="1" customWidth="1"/>
    <col min="3840" max="3840" width="7.875" bestFit="1" customWidth="1"/>
    <col min="3841" max="3841" width="48.25" bestFit="1" customWidth="1"/>
    <col min="3842" max="3842" width="11.375" bestFit="1" customWidth="1"/>
    <col min="3843" max="3843" width="10.375" bestFit="1" customWidth="1"/>
    <col min="4095" max="4095" width="9.375" bestFit="1" customWidth="1"/>
    <col min="4096" max="4096" width="7.875" bestFit="1" customWidth="1"/>
    <col min="4097" max="4097" width="48.25" bestFit="1" customWidth="1"/>
    <col min="4098" max="4098" width="11.375" bestFit="1" customWidth="1"/>
    <col min="4099" max="4099" width="10.375" bestFit="1" customWidth="1"/>
    <col min="4351" max="4351" width="9.375" bestFit="1" customWidth="1"/>
    <col min="4352" max="4352" width="7.875" bestFit="1" customWidth="1"/>
    <col min="4353" max="4353" width="48.25" bestFit="1" customWidth="1"/>
    <col min="4354" max="4354" width="11.375" bestFit="1" customWidth="1"/>
    <col min="4355" max="4355" width="10.375" bestFit="1" customWidth="1"/>
    <col min="4607" max="4607" width="9.375" bestFit="1" customWidth="1"/>
    <col min="4608" max="4608" width="7.875" bestFit="1" customWidth="1"/>
    <col min="4609" max="4609" width="48.25" bestFit="1" customWidth="1"/>
    <col min="4610" max="4610" width="11.375" bestFit="1" customWidth="1"/>
    <col min="4611" max="4611" width="10.375" bestFit="1" customWidth="1"/>
    <col min="4863" max="4863" width="9.375" bestFit="1" customWidth="1"/>
    <col min="4864" max="4864" width="7.875" bestFit="1" customWidth="1"/>
    <col min="4865" max="4865" width="48.25" bestFit="1" customWidth="1"/>
    <col min="4866" max="4866" width="11.375" bestFit="1" customWidth="1"/>
    <col min="4867" max="4867" width="10.375" bestFit="1" customWidth="1"/>
    <col min="5119" max="5119" width="9.375" bestFit="1" customWidth="1"/>
    <col min="5120" max="5120" width="7.875" bestFit="1" customWidth="1"/>
    <col min="5121" max="5121" width="48.25" bestFit="1" customWidth="1"/>
    <col min="5122" max="5122" width="11.375" bestFit="1" customWidth="1"/>
    <col min="5123" max="5123" width="10.375" bestFit="1" customWidth="1"/>
    <col min="5375" max="5375" width="9.375" bestFit="1" customWidth="1"/>
    <col min="5376" max="5376" width="7.875" bestFit="1" customWidth="1"/>
    <col min="5377" max="5377" width="48.25" bestFit="1" customWidth="1"/>
    <col min="5378" max="5378" width="11.375" bestFit="1" customWidth="1"/>
    <col min="5379" max="5379" width="10.375" bestFit="1" customWidth="1"/>
    <col min="5631" max="5631" width="9.375" bestFit="1" customWidth="1"/>
    <col min="5632" max="5632" width="7.875" bestFit="1" customWidth="1"/>
    <col min="5633" max="5633" width="48.25" bestFit="1" customWidth="1"/>
    <col min="5634" max="5634" width="11.375" bestFit="1" customWidth="1"/>
    <col min="5635" max="5635" width="10.375" bestFit="1" customWidth="1"/>
    <col min="5887" max="5887" width="9.375" bestFit="1" customWidth="1"/>
    <col min="5888" max="5888" width="7.875" bestFit="1" customWidth="1"/>
    <col min="5889" max="5889" width="48.25" bestFit="1" customWidth="1"/>
    <col min="5890" max="5890" width="11.375" bestFit="1" customWidth="1"/>
    <col min="5891" max="5891" width="10.375" bestFit="1" customWidth="1"/>
    <col min="6143" max="6143" width="9.375" bestFit="1" customWidth="1"/>
    <col min="6144" max="6144" width="7.875" bestFit="1" customWidth="1"/>
    <col min="6145" max="6145" width="48.25" bestFit="1" customWidth="1"/>
    <col min="6146" max="6146" width="11.375" bestFit="1" customWidth="1"/>
    <col min="6147" max="6147" width="10.375" bestFit="1" customWidth="1"/>
    <col min="6399" max="6399" width="9.375" bestFit="1" customWidth="1"/>
    <col min="6400" max="6400" width="7.875" bestFit="1" customWidth="1"/>
    <col min="6401" max="6401" width="48.25" bestFit="1" customWidth="1"/>
    <col min="6402" max="6402" width="11.375" bestFit="1" customWidth="1"/>
    <col min="6403" max="6403" width="10.375" bestFit="1" customWidth="1"/>
    <col min="6655" max="6655" width="9.375" bestFit="1" customWidth="1"/>
    <col min="6656" max="6656" width="7.875" bestFit="1" customWidth="1"/>
    <col min="6657" max="6657" width="48.25" bestFit="1" customWidth="1"/>
    <col min="6658" max="6658" width="11.375" bestFit="1" customWidth="1"/>
    <col min="6659" max="6659" width="10.375" bestFit="1" customWidth="1"/>
    <col min="6911" max="6911" width="9.375" bestFit="1" customWidth="1"/>
    <col min="6912" max="6912" width="7.875" bestFit="1" customWidth="1"/>
    <col min="6913" max="6913" width="48.25" bestFit="1" customWidth="1"/>
    <col min="6914" max="6914" width="11.375" bestFit="1" customWidth="1"/>
    <col min="6915" max="6915" width="10.375" bestFit="1" customWidth="1"/>
    <col min="7167" max="7167" width="9.375" bestFit="1" customWidth="1"/>
    <col min="7168" max="7168" width="7.875" bestFit="1" customWidth="1"/>
    <col min="7169" max="7169" width="48.25" bestFit="1" customWidth="1"/>
    <col min="7170" max="7170" width="11.375" bestFit="1" customWidth="1"/>
    <col min="7171" max="7171" width="10.375" bestFit="1" customWidth="1"/>
    <col min="7423" max="7423" width="9.375" bestFit="1" customWidth="1"/>
    <col min="7424" max="7424" width="7.875" bestFit="1" customWidth="1"/>
    <col min="7425" max="7425" width="48.25" bestFit="1" customWidth="1"/>
    <col min="7426" max="7426" width="11.375" bestFit="1" customWidth="1"/>
    <col min="7427" max="7427" width="10.375" bestFit="1" customWidth="1"/>
    <col min="7679" max="7679" width="9.375" bestFit="1" customWidth="1"/>
    <col min="7680" max="7680" width="7.875" bestFit="1" customWidth="1"/>
    <col min="7681" max="7681" width="48.25" bestFit="1" customWidth="1"/>
    <col min="7682" max="7682" width="11.375" bestFit="1" customWidth="1"/>
    <col min="7683" max="7683" width="10.375" bestFit="1" customWidth="1"/>
    <col min="7935" max="7935" width="9.375" bestFit="1" customWidth="1"/>
    <col min="7936" max="7936" width="7.875" bestFit="1" customWidth="1"/>
    <col min="7937" max="7937" width="48.25" bestFit="1" customWidth="1"/>
    <col min="7938" max="7938" width="11.375" bestFit="1" customWidth="1"/>
    <col min="7939" max="7939" width="10.375" bestFit="1" customWidth="1"/>
    <col min="8191" max="8191" width="9.375" bestFit="1" customWidth="1"/>
    <col min="8192" max="8192" width="7.875" bestFit="1" customWidth="1"/>
    <col min="8193" max="8193" width="48.25" bestFit="1" customWidth="1"/>
    <col min="8194" max="8194" width="11.375" bestFit="1" customWidth="1"/>
    <col min="8195" max="8195" width="10.375" bestFit="1" customWidth="1"/>
    <col min="8447" max="8447" width="9.375" bestFit="1" customWidth="1"/>
    <col min="8448" max="8448" width="7.875" bestFit="1" customWidth="1"/>
    <col min="8449" max="8449" width="48.25" bestFit="1" customWidth="1"/>
    <col min="8450" max="8450" width="11.375" bestFit="1" customWidth="1"/>
    <col min="8451" max="8451" width="10.375" bestFit="1" customWidth="1"/>
    <col min="8703" max="8703" width="9.375" bestFit="1" customWidth="1"/>
    <col min="8704" max="8704" width="7.875" bestFit="1" customWidth="1"/>
    <col min="8705" max="8705" width="48.25" bestFit="1" customWidth="1"/>
    <col min="8706" max="8706" width="11.375" bestFit="1" customWidth="1"/>
    <col min="8707" max="8707" width="10.375" bestFit="1" customWidth="1"/>
    <col min="8959" max="8959" width="9.375" bestFit="1" customWidth="1"/>
    <col min="8960" max="8960" width="7.875" bestFit="1" customWidth="1"/>
    <col min="8961" max="8961" width="48.25" bestFit="1" customWidth="1"/>
    <col min="8962" max="8962" width="11.375" bestFit="1" customWidth="1"/>
    <col min="8963" max="8963" width="10.375" bestFit="1" customWidth="1"/>
    <col min="9215" max="9215" width="9.375" bestFit="1" customWidth="1"/>
    <col min="9216" max="9216" width="7.875" bestFit="1" customWidth="1"/>
    <col min="9217" max="9217" width="48.25" bestFit="1" customWidth="1"/>
    <col min="9218" max="9218" width="11.375" bestFit="1" customWidth="1"/>
    <col min="9219" max="9219" width="10.375" bestFit="1" customWidth="1"/>
    <col min="9471" max="9471" width="9.375" bestFit="1" customWidth="1"/>
    <col min="9472" max="9472" width="7.875" bestFit="1" customWidth="1"/>
    <col min="9473" max="9473" width="48.25" bestFit="1" customWidth="1"/>
    <col min="9474" max="9474" width="11.375" bestFit="1" customWidth="1"/>
    <col min="9475" max="9475" width="10.375" bestFit="1" customWidth="1"/>
    <col min="9727" max="9727" width="9.375" bestFit="1" customWidth="1"/>
    <col min="9728" max="9728" width="7.875" bestFit="1" customWidth="1"/>
    <col min="9729" max="9729" width="48.25" bestFit="1" customWidth="1"/>
    <col min="9730" max="9730" width="11.375" bestFit="1" customWidth="1"/>
    <col min="9731" max="9731" width="10.375" bestFit="1" customWidth="1"/>
    <col min="9983" max="9983" width="9.375" bestFit="1" customWidth="1"/>
    <col min="9984" max="9984" width="7.875" bestFit="1" customWidth="1"/>
    <col min="9985" max="9985" width="48.25" bestFit="1" customWidth="1"/>
    <col min="9986" max="9986" width="11.375" bestFit="1" customWidth="1"/>
    <col min="9987" max="9987" width="10.375" bestFit="1" customWidth="1"/>
    <col min="10239" max="10239" width="9.375" bestFit="1" customWidth="1"/>
    <col min="10240" max="10240" width="7.875" bestFit="1" customWidth="1"/>
    <col min="10241" max="10241" width="48.25" bestFit="1" customWidth="1"/>
    <col min="10242" max="10242" width="11.375" bestFit="1" customWidth="1"/>
    <col min="10243" max="10243" width="10.375" bestFit="1" customWidth="1"/>
    <col min="10495" max="10495" width="9.375" bestFit="1" customWidth="1"/>
    <col min="10496" max="10496" width="7.875" bestFit="1" customWidth="1"/>
    <col min="10497" max="10497" width="48.25" bestFit="1" customWidth="1"/>
    <col min="10498" max="10498" width="11.375" bestFit="1" customWidth="1"/>
    <col min="10499" max="10499" width="10.375" bestFit="1" customWidth="1"/>
    <col min="10751" max="10751" width="9.375" bestFit="1" customWidth="1"/>
    <col min="10752" max="10752" width="7.875" bestFit="1" customWidth="1"/>
    <col min="10753" max="10753" width="48.25" bestFit="1" customWidth="1"/>
    <col min="10754" max="10754" width="11.375" bestFit="1" customWidth="1"/>
    <col min="10755" max="10755" width="10.375" bestFit="1" customWidth="1"/>
    <col min="11007" max="11007" width="9.375" bestFit="1" customWidth="1"/>
    <col min="11008" max="11008" width="7.875" bestFit="1" customWidth="1"/>
    <col min="11009" max="11009" width="48.25" bestFit="1" customWidth="1"/>
    <col min="11010" max="11010" width="11.375" bestFit="1" customWidth="1"/>
    <col min="11011" max="11011" width="10.375" bestFit="1" customWidth="1"/>
    <col min="11263" max="11263" width="9.375" bestFit="1" customWidth="1"/>
    <col min="11264" max="11264" width="7.875" bestFit="1" customWidth="1"/>
    <col min="11265" max="11265" width="48.25" bestFit="1" customWidth="1"/>
    <col min="11266" max="11266" width="11.375" bestFit="1" customWidth="1"/>
    <col min="11267" max="11267" width="10.375" bestFit="1" customWidth="1"/>
    <col min="11519" max="11519" width="9.375" bestFit="1" customWidth="1"/>
    <col min="11520" max="11520" width="7.875" bestFit="1" customWidth="1"/>
    <col min="11521" max="11521" width="48.25" bestFit="1" customWidth="1"/>
    <col min="11522" max="11522" width="11.375" bestFit="1" customWidth="1"/>
    <col min="11523" max="11523" width="10.375" bestFit="1" customWidth="1"/>
    <col min="11775" max="11775" width="9.375" bestFit="1" customWidth="1"/>
    <col min="11776" max="11776" width="7.875" bestFit="1" customWidth="1"/>
    <col min="11777" max="11777" width="48.25" bestFit="1" customWidth="1"/>
    <col min="11778" max="11778" width="11.375" bestFit="1" customWidth="1"/>
    <col min="11779" max="11779" width="10.375" bestFit="1" customWidth="1"/>
    <col min="12031" max="12031" width="9.375" bestFit="1" customWidth="1"/>
    <col min="12032" max="12032" width="7.875" bestFit="1" customWidth="1"/>
    <col min="12033" max="12033" width="48.25" bestFit="1" customWidth="1"/>
    <col min="12034" max="12034" width="11.375" bestFit="1" customWidth="1"/>
    <col min="12035" max="12035" width="10.375" bestFit="1" customWidth="1"/>
    <col min="12287" max="12287" width="9.375" bestFit="1" customWidth="1"/>
    <col min="12288" max="12288" width="7.875" bestFit="1" customWidth="1"/>
    <col min="12289" max="12289" width="48.25" bestFit="1" customWidth="1"/>
    <col min="12290" max="12290" width="11.375" bestFit="1" customWidth="1"/>
    <col min="12291" max="12291" width="10.375" bestFit="1" customWidth="1"/>
    <col min="12543" max="12543" width="9.375" bestFit="1" customWidth="1"/>
    <col min="12544" max="12544" width="7.875" bestFit="1" customWidth="1"/>
    <col min="12545" max="12545" width="48.25" bestFit="1" customWidth="1"/>
    <col min="12546" max="12546" width="11.375" bestFit="1" customWidth="1"/>
    <col min="12547" max="12547" width="10.375" bestFit="1" customWidth="1"/>
    <col min="12799" max="12799" width="9.375" bestFit="1" customWidth="1"/>
    <col min="12800" max="12800" width="7.875" bestFit="1" customWidth="1"/>
    <col min="12801" max="12801" width="48.25" bestFit="1" customWidth="1"/>
    <col min="12802" max="12802" width="11.375" bestFit="1" customWidth="1"/>
    <col min="12803" max="12803" width="10.375" bestFit="1" customWidth="1"/>
    <col min="13055" max="13055" width="9.375" bestFit="1" customWidth="1"/>
    <col min="13056" max="13056" width="7.875" bestFit="1" customWidth="1"/>
    <col min="13057" max="13057" width="48.25" bestFit="1" customWidth="1"/>
    <col min="13058" max="13058" width="11.375" bestFit="1" customWidth="1"/>
    <col min="13059" max="13059" width="10.375" bestFit="1" customWidth="1"/>
    <col min="13311" max="13311" width="9.375" bestFit="1" customWidth="1"/>
    <col min="13312" max="13312" width="7.875" bestFit="1" customWidth="1"/>
    <col min="13313" max="13313" width="48.25" bestFit="1" customWidth="1"/>
    <col min="13314" max="13314" width="11.375" bestFit="1" customWidth="1"/>
    <col min="13315" max="13315" width="10.375" bestFit="1" customWidth="1"/>
    <col min="13567" max="13567" width="9.375" bestFit="1" customWidth="1"/>
    <col min="13568" max="13568" width="7.875" bestFit="1" customWidth="1"/>
    <col min="13569" max="13569" width="48.25" bestFit="1" customWidth="1"/>
    <col min="13570" max="13570" width="11.375" bestFit="1" customWidth="1"/>
    <col min="13571" max="13571" width="10.375" bestFit="1" customWidth="1"/>
    <col min="13823" max="13823" width="9.375" bestFit="1" customWidth="1"/>
    <col min="13824" max="13824" width="7.875" bestFit="1" customWidth="1"/>
    <col min="13825" max="13825" width="48.25" bestFit="1" customWidth="1"/>
    <col min="13826" max="13826" width="11.375" bestFit="1" customWidth="1"/>
    <col min="13827" max="13827" width="10.375" bestFit="1" customWidth="1"/>
    <col min="14079" max="14079" width="9.375" bestFit="1" customWidth="1"/>
    <col min="14080" max="14080" width="7.875" bestFit="1" customWidth="1"/>
    <col min="14081" max="14081" width="48.25" bestFit="1" customWidth="1"/>
    <col min="14082" max="14082" width="11.375" bestFit="1" customWidth="1"/>
    <col min="14083" max="14083" width="10.375" bestFit="1" customWidth="1"/>
    <col min="14335" max="14335" width="9.375" bestFit="1" customWidth="1"/>
    <col min="14336" max="14336" width="7.875" bestFit="1" customWidth="1"/>
    <col min="14337" max="14337" width="48.25" bestFit="1" customWidth="1"/>
    <col min="14338" max="14338" width="11.375" bestFit="1" customWidth="1"/>
    <col min="14339" max="14339" width="10.375" bestFit="1" customWidth="1"/>
    <col min="14591" max="14591" width="9.375" bestFit="1" customWidth="1"/>
    <col min="14592" max="14592" width="7.875" bestFit="1" customWidth="1"/>
    <col min="14593" max="14593" width="48.25" bestFit="1" customWidth="1"/>
    <col min="14594" max="14594" width="11.375" bestFit="1" customWidth="1"/>
    <col min="14595" max="14595" width="10.375" bestFit="1" customWidth="1"/>
    <col min="14847" max="14847" width="9.375" bestFit="1" customWidth="1"/>
    <col min="14848" max="14848" width="7.875" bestFit="1" customWidth="1"/>
    <col min="14849" max="14849" width="48.25" bestFit="1" customWidth="1"/>
    <col min="14850" max="14850" width="11.375" bestFit="1" customWidth="1"/>
    <col min="14851" max="14851" width="10.375" bestFit="1" customWidth="1"/>
    <col min="15103" max="15103" width="9.375" bestFit="1" customWidth="1"/>
    <col min="15104" max="15104" width="7.875" bestFit="1" customWidth="1"/>
    <col min="15105" max="15105" width="48.25" bestFit="1" customWidth="1"/>
    <col min="15106" max="15106" width="11.375" bestFit="1" customWidth="1"/>
    <col min="15107" max="15107" width="10.375" bestFit="1" customWidth="1"/>
    <col min="15359" max="15359" width="9.375" bestFit="1" customWidth="1"/>
    <col min="15360" max="15360" width="7.875" bestFit="1" customWidth="1"/>
    <col min="15361" max="15361" width="48.25" bestFit="1" customWidth="1"/>
    <col min="15362" max="15362" width="11.375" bestFit="1" customWidth="1"/>
    <col min="15363" max="15363" width="10.375" bestFit="1" customWidth="1"/>
    <col min="15615" max="15615" width="9.375" bestFit="1" customWidth="1"/>
    <col min="15616" max="15616" width="7.875" bestFit="1" customWidth="1"/>
    <col min="15617" max="15617" width="48.25" bestFit="1" customWidth="1"/>
    <col min="15618" max="15618" width="11.375" bestFit="1" customWidth="1"/>
    <col min="15619" max="15619" width="10.375" bestFit="1" customWidth="1"/>
    <col min="15871" max="15871" width="9.375" bestFit="1" customWidth="1"/>
    <col min="15872" max="15872" width="7.875" bestFit="1" customWidth="1"/>
    <col min="15873" max="15873" width="48.25" bestFit="1" customWidth="1"/>
    <col min="15874" max="15874" width="11.375" bestFit="1" customWidth="1"/>
    <col min="15875" max="15875" width="10.375" bestFit="1" customWidth="1"/>
    <col min="16127" max="16127" width="9.375" bestFit="1" customWidth="1"/>
    <col min="16128" max="16128" width="7.875" bestFit="1" customWidth="1"/>
    <col min="16129" max="16129" width="48.25" bestFit="1" customWidth="1"/>
    <col min="16130" max="16130" width="11.375" bestFit="1" customWidth="1"/>
    <col min="16131" max="16131" width="10.375" bestFit="1" customWidth="1"/>
  </cols>
  <sheetData>
    <row r="1" spans="1:8" ht="15" x14ac:dyDescent="0.25">
      <c r="A1" s="86" t="s">
        <v>31</v>
      </c>
      <c r="B1" s="86"/>
      <c r="C1" s="86"/>
      <c r="D1" s="86"/>
      <c r="E1" s="86"/>
      <c r="F1" s="86"/>
      <c r="G1" s="86"/>
      <c r="H1" s="86"/>
    </row>
    <row r="2" spans="1:8" x14ac:dyDescent="0.2">
      <c r="A2" t="s">
        <v>1</v>
      </c>
      <c r="B2" t="s">
        <v>2</v>
      </c>
      <c r="C2" t="s">
        <v>3</v>
      </c>
      <c r="D2" s="87" t="s">
        <v>175</v>
      </c>
      <c r="E2" s="88"/>
      <c r="F2" s="88"/>
      <c r="G2" s="88"/>
      <c r="H2" s="88"/>
    </row>
    <row r="3" spans="1:8" ht="15" x14ac:dyDescent="0.25">
      <c r="A3" s="79" t="s">
        <v>32</v>
      </c>
      <c r="B3" s="64" t="s">
        <v>175</v>
      </c>
      <c r="C3" s="64" t="s">
        <v>175</v>
      </c>
      <c r="D3" s="88"/>
      <c r="E3" s="88"/>
      <c r="F3" s="88"/>
      <c r="G3" s="88"/>
      <c r="H3" s="88"/>
    </row>
    <row r="4" spans="1:8" ht="15" x14ac:dyDescent="0.25">
      <c r="A4" s="81" t="s">
        <v>33</v>
      </c>
      <c r="B4" s="64" t="s">
        <v>175</v>
      </c>
      <c r="C4" s="64" t="s">
        <v>175</v>
      </c>
      <c r="D4" s="88"/>
      <c r="E4" s="88"/>
      <c r="F4" s="88"/>
      <c r="G4" s="88"/>
      <c r="H4" s="88"/>
    </row>
    <row r="5" spans="1:8" x14ac:dyDescent="0.2">
      <c r="A5" s="6" t="s">
        <v>34</v>
      </c>
      <c r="B5" s="15">
        <v>0</v>
      </c>
      <c r="C5" s="18">
        <f>B5/$B$44</f>
        <v>0</v>
      </c>
      <c r="D5" s="88"/>
      <c r="E5" s="88"/>
      <c r="F5" s="88"/>
      <c r="G5" s="88"/>
      <c r="H5" s="88"/>
    </row>
    <row r="6" spans="1:8" ht="15" x14ac:dyDescent="0.25">
      <c r="A6" s="5" t="s">
        <v>35</v>
      </c>
      <c r="B6" s="14">
        <f>SUM(B5)</f>
        <v>0</v>
      </c>
      <c r="C6" s="21">
        <f>B6/$B$44</f>
        <v>0</v>
      </c>
      <c r="D6" s="88"/>
      <c r="E6" s="88"/>
      <c r="F6" s="88"/>
      <c r="G6" s="88"/>
      <c r="H6" s="88"/>
    </row>
    <row r="7" spans="1:8" ht="15" x14ac:dyDescent="0.25">
      <c r="A7" s="81" t="s">
        <v>36</v>
      </c>
      <c r="B7" s="64" t="s">
        <v>175</v>
      </c>
      <c r="C7" s="65" t="s">
        <v>175</v>
      </c>
      <c r="D7" s="88"/>
      <c r="E7" s="88"/>
      <c r="F7" s="88"/>
      <c r="G7" s="88"/>
      <c r="H7" s="88"/>
    </row>
    <row r="8" spans="1:8" x14ac:dyDescent="0.2">
      <c r="A8" s="6" t="s">
        <v>37</v>
      </c>
      <c r="B8" s="15">
        <v>726.48</v>
      </c>
      <c r="C8" s="24">
        <f t="shared" ref="C8:C14" si="0">B8/$B$44</f>
        <v>3.0337728979947735E-4</v>
      </c>
      <c r="D8" s="88"/>
      <c r="E8" s="88"/>
      <c r="F8" s="88"/>
      <c r="G8" s="88"/>
      <c r="H8" s="88"/>
    </row>
    <row r="9" spans="1:8" x14ac:dyDescent="0.2">
      <c r="A9" s="6" t="s">
        <v>169</v>
      </c>
      <c r="B9" s="15">
        <v>69.03</v>
      </c>
      <c r="C9" s="24">
        <f t="shared" si="0"/>
        <v>2.8826855955921594E-5</v>
      </c>
      <c r="D9" s="88"/>
      <c r="E9" s="88"/>
      <c r="F9" s="88"/>
      <c r="G9" s="88"/>
      <c r="H9" s="88"/>
    </row>
    <row r="10" spans="1:8" x14ac:dyDescent="0.2">
      <c r="A10" s="6" t="s">
        <v>170</v>
      </c>
      <c r="B10" s="15">
        <v>0.01</v>
      </c>
      <c r="C10" s="24">
        <f t="shared" si="0"/>
        <v>4.1759895633668835E-9</v>
      </c>
      <c r="D10" s="88"/>
      <c r="E10" s="88"/>
      <c r="F10" s="88"/>
      <c r="G10" s="88"/>
      <c r="H10" s="88"/>
    </row>
    <row r="11" spans="1:8" x14ac:dyDescent="0.2">
      <c r="A11" s="6" t="s">
        <v>171</v>
      </c>
      <c r="B11" s="15">
        <v>5.13</v>
      </c>
      <c r="C11" s="24">
        <f t="shared" si="0"/>
        <v>2.142282646007211E-6</v>
      </c>
      <c r="D11" s="88"/>
      <c r="E11" s="88"/>
      <c r="F11" s="88"/>
      <c r="G11" s="88"/>
      <c r="H11" s="88"/>
    </row>
    <row r="12" spans="1:8" x14ac:dyDescent="0.2">
      <c r="A12" s="6" t="s">
        <v>172</v>
      </c>
      <c r="B12" s="15">
        <v>76.739999999999995</v>
      </c>
      <c r="C12" s="24">
        <f t="shared" si="0"/>
        <v>3.2046543909277458E-5</v>
      </c>
      <c r="D12" s="88"/>
      <c r="E12" s="88"/>
      <c r="F12" s="88"/>
      <c r="G12" s="88"/>
      <c r="H12" s="88"/>
    </row>
    <row r="13" spans="1:8" x14ac:dyDescent="0.2">
      <c r="A13" s="6" t="s">
        <v>173</v>
      </c>
      <c r="B13" s="15">
        <v>41.55</v>
      </c>
      <c r="C13" s="24">
        <f t="shared" si="0"/>
        <v>1.7351236635789397E-5</v>
      </c>
      <c r="D13" s="88"/>
      <c r="E13" s="88"/>
      <c r="F13" s="88"/>
      <c r="G13" s="88"/>
      <c r="H13" s="88"/>
    </row>
    <row r="14" spans="1:8" x14ac:dyDescent="0.2">
      <c r="A14" s="6" t="s">
        <v>174</v>
      </c>
      <c r="B14" s="15">
        <v>4.18</v>
      </c>
      <c r="C14" s="24">
        <f t="shared" si="0"/>
        <v>1.7455636374873571E-6</v>
      </c>
      <c r="D14" s="88"/>
      <c r="E14" s="88"/>
      <c r="F14" s="88"/>
      <c r="G14" s="88"/>
      <c r="H14" s="88"/>
    </row>
    <row r="15" spans="1:8" ht="15" x14ac:dyDescent="0.25">
      <c r="A15" s="5" t="s">
        <v>38</v>
      </c>
      <c r="B15" s="14">
        <f>SUM(B8:B14)</f>
        <v>923.11999999999989</v>
      </c>
      <c r="C15" s="21">
        <f>B15/$B$44</f>
        <v>3.854939485735237E-4</v>
      </c>
      <c r="D15" s="88"/>
      <c r="E15" s="88"/>
      <c r="F15" s="88"/>
      <c r="G15" s="88"/>
      <c r="H15" s="88"/>
    </row>
    <row r="16" spans="1:8" ht="15" x14ac:dyDescent="0.25">
      <c r="A16" s="5" t="s">
        <v>39</v>
      </c>
      <c r="B16" s="14">
        <f>B15+B6</f>
        <v>923.11999999999989</v>
      </c>
      <c r="C16" s="21">
        <f>B16/$B$44</f>
        <v>3.854939485735237E-4</v>
      </c>
      <c r="D16" s="88"/>
      <c r="E16" s="88"/>
      <c r="F16" s="88"/>
      <c r="G16" s="88"/>
      <c r="H16" s="88"/>
    </row>
    <row r="17" spans="1:8" ht="15" x14ac:dyDescent="0.25">
      <c r="A17" s="79" t="s">
        <v>40</v>
      </c>
      <c r="B17" s="64" t="s">
        <v>175</v>
      </c>
      <c r="C17" s="65" t="s">
        <v>175</v>
      </c>
      <c r="D17" s="88"/>
      <c r="E17" s="88"/>
      <c r="F17" s="88"/>
      <c r="G17" s="88"/>
      <c r="H17" s="88"/>
    </row>
    <row r="18" spans="1:8" ht="15" x14ac:dyDescent="0.25">
      <c r="A18" s="81" t="s">
        <v>33</v>
      </c>
      <c r="B18" s="64" t="s">
        <v>175</v>
      </c>
      <c r="C18" s="65" t="s">
        <v>175</v>
      </c>
      <c r="D18" s="88"/>
      <c r="E18" s="88"/>
      <c r="F18" s="88"/>
      <c r="G18" s="88"/>
      <c r="H18" s="88"/>
    </row>
    <row r="19" spans="1:8" x14ac:dyDescent="0.2">
      <c r="A19" s="6" t="s">
        <v>41</v>
      </c>
      <c r="B19" s="15">
        <v>0</v>
      </c>
      <c r="C19" s="18">
        <f>B19/$B$44</f>
        <v>0</v>
      </c>
      <c r="D19" s="88"/>
      <c r="E19" s="88"/>
      <c r="F19" s="88"/>
      <c r="G19" s="88"/>
      <c r="H19" s="88"/>
    </row>
    <row r="20" spans="1:8" x14ac:dyDescent="0.2">
      <c r="A20" s="6" t="s">
        <v>42</v>
      </c>
      <c r="B20" s="15">
        <v>0</v>
      </c>
      <c r="C20" s="18">
        <f>B20/$B$44</f>
        <v>0</v>
      </c>
      <c r="D20" s="88"/>
      <c r="E20" s="88"/>
      <c r="F20" s="88"/>
      <c r="G20" s="88"/>
      <c r="H20" s="88"/>
    </row>
    <row r="21" spans="1:8" x14ac:dyDescent="0.2">
      <c r="A21" s="6" t="s">
        <v>43</v>
      </c>
      <c r="B21" s="15">
        <v>0</v>
      </c>
      <c r="C21" s="18">
        <f>B21/$B$44</f>
        <v>0</v>
      </c>
      <c r="D21" s="88"/>
      <c r="E21" s="88"/>
      <c r="F21" s="88"/>
      <c r="G21" s="88"/>
      <c r="H21" s="88"/>
    </row>
    <row r="22" spans="1:8" ht="15" x14ac:dyDescent="0.25">
      <c r="A22" s="5" t="s">
        <v>35</v>
      </c>
      <c r="B22" s="14">
        <f>SUM(B19:B21)</f>
        <v>0</v>
      </c>
      <c r="C22" s="21">
        <f>B22/$B$44</f>
        <v>0</v>
      </c>
      <c r="D22" s="88"/>
      <c r="E22" s="88"/>
      <c r="F22" s="88"/>
      <c r="G22" s="88"/>
      <c r="H22" s="88"/>
    </row>
    <row r="23" spans="1:8" ht="15" x14ac:dyDescent="0.25">
      <c r="A23" s="81" t="s">
        <v>36</v>
      </c>
      <c r="B23" s="64" t="s">
        <v>175</v>
      </c>
      <c r="C23" s="65" t="s">
        <v>175</v>
      </c>
      <c r="D23" s="88"/>
      <c r="E23" s="88"/>
      <c r="F23" s="88"/>
      <c r="G23" s="88"/>
      <c r="H23" s="88"/>
    </row>
    <row r="24" spans="1:8" x14ac:dyDescent="0.2">
      <c r="A24" s="6" t="s">
        <v>37</v>
      </c>
      <c r="B24" s="15">
        <v>86.03</v>
      </c>
      <c r="C24" s="18">
        <f>B24/$B$44</f>
        <v>3.5926038213645296E-5</v>
      </c>
      <c r="D24" s="88"/>
      <c r="E24" s="88"/>
      <c r="F24" s="88"/>
      <c r="G24" s="88"/>
      <c r="H24" s="88"/>
    </row>
    <row r="25" spans="1:8" ht="15" x14ac:dyDescent="0.25">
      <c r="A25" s="5" t="s">
        <v>38</v>
      </c>
      <c r="B25" s="14">
        <f>SUM(B24)</f>
        <v>86.03</v>
      </c>
      <c r="C25" s="21">
        <f>B25/$B$44</f>
        <v>3.5926038213645296E-5</v>
      </c>
      <c r="D25" s="88"/>
      <c r="E25" s="88"/>
      <c r="F25" s="88"/>
      <c r="G25" s="88"/>
      <c r="H25" s="88"/>
    </row>
    <row r="26" spans="1:8" ht="15" x14ac:dyDescent="0.25">
      <c r="A26" s="5" t="s">
        <v>44</v>
      </c>
      <c r="B26" s="14">
        <f>B25+B22</f>
        <v>86.03</v>
      </c>
      <c r="C26" s="21">
        <f>B26/$B$44</f>
        <v>3.5926038213645296E-5</v>
      </c>
      <c r="D26" s="88"/>
      <c r="E26" s="88"/>
      <c r="F26" s="88"/>
      <c r="G26" s="88"/>
      <c r="H26" s="88"/>
    </row>
    <row r="27" spans="1:8" ht="15" x14ac:dyDescent="0.25">
      <c r="A27" s="79" t="s">
        <v>45</v>
      </c>
      <c r="B27" s="64" t="s">
        <v>175</v>
      </c>
      <c r="C27" s="65" t="s">
        <v>175</v>
      </c>
      <c r="D27" s="88"/>
      <c r="E27" s="88"/>
      <c r="F27" s="88"/>
      <c r="G27" s="88"/>
      <c r="H27" s="88"/>
    </row>
    <row r="28" spans="1:8" x14ac:dyDescent="0.2">
      <c r="A28" s="6" t="s">
        <v>37</v>
      </c>
      <c r="B28" s="15">
        <v>0</v>
      </c>
      <c r="C28" s="18">
        <f>B28/$B$44</f>
        <v>0</v>
      </c>
      <c r="D28" s="88"/>
      <c r="E28" s="88"/>
      <c r="F28" s="88"/>
      <c r="G28" s="88"/>
      <c r="H28" s="88"/>
    </row>
    <row r="29" spans="1:8" ht="15" x14ac:dyDescent="0.25">
      <c r="A29" s="5" t="s">
        <v>46</v>
      </c>
      <c r="B29" s="14">
        <f>SUM(B28)</f>
        <v>0</v>
      </c>
      <c r="C29" s="21">
        <f>B29/$B$44</f>
        <v>0</v>
      </c>
      <c r="D29" s="88"/>
      <c r="E29" s="88"/>
      <c r="F29" s="88"/>
      <c r="G29" s="88"/>
      <c r="H29" s="88"/>
    </row>
    <row r="30" spans="1:8" ht="15" x14ac:dyDescent="0.25">
      <c r="A30" s="79" t="s">
        <v>47</v>
      </c>
      <c r="B30" s="64" t="s">
        <v>175</v>
      </c>
      <c r="C30" s="65" t="s">
        <v>175</v>
      </c>
      <c r="D30" s="88"/>
      <c r="E30" s="88"/>
      <c r="F30" s="88"/>
      <c r="G30" s="88"/>
      <c r="H30" s="88"/>
    </row>
    <row r="31" spans="1:8" x14ac:dyDescent="0.2">
      <c r="A31" s="6" t="s">
        <v>48</v>
      </c>
      <c r="B31" s="15">
        <v>0</v>
      </c>
      <c r="C31" s="18">
        <f>B31/$B$44</f>
        <v>0</v>
      </c>
      <c r="D31" s="88"/>
      <c r="E31" s="88"/>
      <c r="F31" s="88"/>
      <c r="G31" s="88"/>
      <c r="H31" s="88"/>
    </row>
    <row r="32" spans="1:8" x14ac:dyDescent="0.2">
      <c r="A32" s="6" t="s">
        <v>49</v>
      </c>
      <c r="B32" s="15">
        <v>0</v>
      </c>
      <c r="C32" s="18">
        <f>B32/$B$44</f>
        <v>0</v>
      </c>
      <c r="D32" s="88"/>
      <c r="E32" s="88"/>
      <c r="F32" s="88"/>
      <c r="G32" s="88"/>
      <c r="H32" s="88"/>
    </row>
    <row r="33" spans="1:8" x14ac:dyDescent="0.2">
      <c r="A33" s="6" t="s">
        <v>43</v>
      </c>
      <c r="B33" s="15">
        <v>0</v>
      </c>
      <c r="C33" s="18">
        <f>B33/$B$44</f>
        <v>0</v>
      </c>
      <c r="D33" s="88"/>
      <c r="E33" s="88"/>
      <c r="F33" s="88"/>
      <c r="G33" s="88"/>
      <c r="H33" s="88"/>
    </row>
    <row r="34" spans="1:8" ht="15" x14ac:dyDescent="0.25">
      <c r="A34" s="5" t="s">
        <v>50</v>
      </c>
      <c r="B34" s="14">
        <f>SUM(B31:B33)</f>
        <v>0</v>
      </c>
      <c r="C34" s="21">
        <f>B34/$B$44</f>
        <v>0</v>
      </c>
      <c r="D34" s="88"/>
      <c r="E34" s="88"/>
      <c r="F34" s="88"/>
      <c r="G34" s="88"/>
      <c r="H34" s="88"/>
    </row>
    <row r="35" spans="1:8" ht="15" x14ac:dyDescent="0.25">
      <c r="A35" s="79" t="s">
        <v>51</v>
      </c>
      <c r="B35" s="64" t="s">
        <v>175</v>
      </c>
      <c r="C35" s="65" t="s">
        <v>175</v>
      </c>
      <c r="D35" s="88"/>
      <c r="E35" s="88"/>
      <c r="F35" s="88"/>
      <c r="G35" s="88"/>
      <c r="H35" s="88"/>
    </row>
    <row r="36" spans="1:8" x14ac:dyDescent="0.2">
      <c r="A36" s="6" t="s">
        <v>48</v>
      </c>
      <c r="B36" s="15">
        <v>0</v>
      </c>
      <c r="C36" s="18">
        <f>B36/$B$44</f>
        <v>0</v>
      </c>
      <c r="D36" s="88"/>
      <c r="E36" s="88"/>
      <c r="F36" s="88"/>
      <c r="G36" s="88"/>
      <c r="H36" s="88"/>
    </row>
    <row r="37" spans="1:8" x14ac:dyDescent="0.2">
      <c r="A37" s="6" t="s">
        <v>43</v>
      </c>
      <c r="B37" s="15">
        <v>0</v>
      </c>
      <c r="C37" s="18">
        <f>B37/$B$44</f>
        <v>0</v>
      </c>
      <c r="D37" s="88"/>
      <c r="E37" s="88"/>
      <c r="F37" s="88"/>
      <c r="G37" s="88"/>
      <c r="H37" s="88"/>
    </row>
    <row r="38" spans="1:8" ht="15" x14ac:dyDescent="0.25">
      <c r="A38" s="5" t="s">
        <v>52</v>
      </c>
      <c r="B38" s="14">
        <f>SUM(B36:B37)</f>
        <v>0</v>
      </c>
      <c r="C38" s="21">
        <f>B38/$B$44</f>
        <v>0</v>
      </c>
      <c r="D38" s="88"/>
      <c r="E38" s="88"/>
      <c r="F38" s="88"/>
      <c r="G38" s="88"/>
      <c r="H38" s="88"/>
    </row>
    <row r="39" spans="1:8" ht="15" x14ac:dyDescent="0.25">
      <c r="A39" s="79" t="s">
        <v>53</v>
      </c>
      <c r="B39" s="64" t="s">
        <v>175</v>
      </c>
      <c r="C39" s="65" t="s">
        <v>175</v>
      </c>
      <c r="D39" s="88"/>
      <c r="E39" s="88"/>
      <c r="F39" s="88"/>
      <c r="G39" s="88"/>
      <c r="H39" s="88"/>
    </row>
    <row r="40" spans="1:8" x14ac:dyDescent="0.2">
      <c r="A40" s="6" t="s">
        <v>48</v>
      </c>
      <c r="B40" s="15">
        <v>0</v>
      </c>
      <c r="C40" s="18">
        <f>B40/$B$44</f>
        <v>0</v>
      </c>
      <c r="D40" s="88"/>
      <c r="E40" s="88"/>
      <c r="F40" s="88"/>
      <c r="G40" s="88"/>
      <c r="H40" s="88"/>
    </row>
    <row r="41" spans="1:8" x14ac:dyDescent="0.2">
      <c r="A41" s="6" t="s">
        <v>43</v>
      </c>
      <c r="B41" s="15">
        <v>0</v>
      </c>
      <c r="C41" s="18">
        <f>B41/$B$44</f>
        <v>0</v>
      </c>
      <c r="D41" s="88"/>
      <c r="E41" s="88"/>
      <c r="F41" s="88"/>
      <c r="G41" s="88"/>
      <c r="H41" s="88"/>
    </row>
    <row r="42" spans="1:8" ht="15" x14ac:dyDescent="0.25">
      <c r="A42" s="5" t="s">
        <v>54</v>
      </c>
      <c r="B42" s="14">
        <f>SUM(B40:B41)</f>
        <v>0</v>
      </c>
      <c r="C42" s="21">
        <f>B42/$B$44</f>
        <v>0</v>
      </c>
      <c r="D42" s="88"/>
      <c r="E42" s="88"/>
      <c r="F42" s="88"/>
      <c r="G42" s="88"/>
      <c r="H42" s="88"/>
    </row>
    <row r="43" spans="1:8" ht="15" x14ac:dyDescent="0.25">
      <c r="A43" s="5" t="s">
        <v>55</v>
      </c>
      <c r="B43" s="14">
        <f>B15+B25</f>
        <v>1009.1499999999999</v>
      </c>
      <c r="C43" s="21">
        <f>B43/$B$44</f>
        <v>4.2141998678716898E-4</v>
      </c>
      <c r="D43" s="88"/>
      <c r="E43" s="88"/>
      <c r="F43" s="88"/>
      <c r="G43" s="88"/>
      <c r="H43" s="88"/>
    </row>
    <row r="44" spans="1:8" s="41" customFormat="1" ht="29.25" customHeight="1" x14ac:dyDescent="0.2">
      <c r="A44" s="49" t="s">
        <v>151</v>
      </c>
      <c r="B44" s="50">
        <v>2394642</v>
      </c>
      <c r="C44" s="51">
        <f>B44/$B$44</f>
        <v>1</v>
      </c>
      <c r="D44" s="88"/>
      <c r="E44" s="88"/>
      <c r="F44" s="88"/>
      <c r="G44" s="88"/>
      <c r="H44" s="88"/>
    </row>
    <row r="45" spans="1:8" hidden="1" x14ac:dyDescent="0.2">
      <c r="A45" s="64" t="s">
        <v>175</v>
      </c>
      <c r="B45" s="66" t="s">
        <v>175</v>
      </c>
      <c r="C45" s="64" t="s">
        <v>175</v>
      </c>
      <c r="D45" s="88"/>
      <c r="E45" s="88"/>
      <c r="F45" s="88"/>
      <c r="G45" s="88"/>
      <c r="H45" s="88"/>
    </row>
    <row r="46" spans="1:8" s="41" customFormat="1" ht="29.25" customHeight="1" x14ac:dyDescent="0.2">
      <c r="A46" s="39" t="s">
        <v>30</v>
      </c>
      <c r="B46" s="43">
        <v>2858304</v>
      </c>
      <c r="C46" s="67" t="s">
        <v>175</v>
      </c>
      <c r="D46" s="88"/>
      <c r="E46" s="88"/>
      <c r="F46" s="88"/>
      <c r="G46" s="88"/>
      <c r="H46" s="88"/>
    </row>
    <row r="47" spans="1:8" hidden="1" x14ac:dyDescent="0.2">
      <c r="A47" s="54" t="s">
        <v>175</v>
      </c>
      <c r="B47" s="60" t="s">
        <v>175</v>
      </c>
      <c r="C47" s="64" t="s">
        <v>175</v>
      </c>
      <c r="D47" s="88"/>
      <c r="E47" s="88"/>
      <c r="F47" s="88"/>
      <c r="G47" s="88"/>
      <c r="H47" s="88"/>
    </row>
    <row r="48" spans="1:8" ht="15" x14ac:dyDescent="0.25">
      <c r="A48" s="10" t="s">
        <v>152</v>
      </c>
      <c r="B48" s="9">
        <f>AVERAGE(B44,B46)</f>
        <v>2626473</v>
      </c>
      <c r="C48" s="64" t="s">
        <v>175</v>
      </c>
      <c r="D48" s="88"/>
      <c r="E48" s="88"/>
      <c r="F48" s="88"/>
      <c r="G48" s="88"/>
      <c r="H48" s="88"/>
    </row>
    <row r="49" spans="1:8" x14ac:dyDescent="0.2">
      <c r="A49" s="87" t="s">
        <v>176</v>
      </c>
      <c r="B49" s="88"/>
      <c r="C49" s="88"/>
      <c r="D49" s="88"/>
      <c r="E49" s="88"/>
      <c r="F49" s="88"/>
      <c r="G49" s="88"/>
      <c r="H49" s="88"/>
    </row>
  </sheetData>
  <mergeCells count="3">
    <mergeCell ref="A1:H1"/>
    <mergeCell ref="D2:H48"/>
    <mergeCell ref="A49:H49"/>
  </mergeCells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5E6F90-4152-47D7-9492-60C281CA7211}">
  <dimension ref="A1:H48"/>
  <sheetViews>
    <sheetView rightToLeft="1" workbookViewId="0">
      <selection activeCell="A22" sqref="A22"/>
    </sheetView>
  </sheetViews>
  <sheetFormatPr defaultRowHeight="14.25" x14ac:dyDescent="0.2"/>
  <cols>
    <col min="1" max="1" width="48.25" bestFit="1" customWidth="1"/>
    <col min="2" max="2" width="11.375" bestFit="1" customWidth="1"/>
    <col min="3" max="3" width="12.25" customWidth="1"/>
    <col min="255" max="255" width="9.375" bestFit="1" customWidth="1"/>
    <col min="256" max="256" width="7.875" bestFit="1" customWidth="1"/>
    <col min="257" max="257" width="48.25" bestFit="1" customWidth="1"/>
    <col min="258" max="258" width="11.375" bestFit="1" customWidth="1"/>
    <col min="259" max="259" width="10.375" bestFit="1" customWidth="1"/>
    <col min="511" max="511" width="9.375" bestFit="1" customWidth="1"/>
    <col min="512" max="512" width="7.875" bestFit="1" customWidth="1"/>
    <col min="513" max="513" width="48.25" bestFit="1" customWidth="1"/>
    <col min="514" max="514" width="11.375" bestFit="1" customWidth="1"/>
    <col min="515" max="515" width="10.375" bestFit="1" customWidth="1"/>
    <col min="767" max="767" width="9.375" bestFit="1" customWidth="1"/>
    <col min="768" max="768" width="7.875" bestFit="1" customWidth="1"/>
    <col min="769" max="769" width="48.25" bestFit="1" customWidth="1"/>
    <col min="770" max="770" width="11.375" bestFit="1" customWidth="1"/>
    <col min="771" max="771" width="10.375" bestFit="1" customWidth="1"/>
    <col min="1023" max="1023" width="9.375" bestFit="1" customWidth="1"/>
    <col min="1024" max="1024" width="7.875" bestFit="1" customWidth="1"/>
    <col min="1025" max="1025" width="48.25" bestFit="1" customWidth="1"/>
    <col min="1026" max="1026" width="11.375" bestFit="1" customWidth="1"/>
    <col min="1027" max="1027" width="10.375" bestFit="1" customWidth="1"/>
    <col min="1279" max="1279" width="9.375" bestFit="1" customWidth="1"/>
    <col min="1280" max="1280" width="7.875" bestFit="1" customWidth="1"/>
    <col min="1281" max="1281" width="48.25" bestFit="1" customWidth="1"/>
    <col min="1282" max="1282" width="11.375" bestFit="1" customWidth="1"/>
    <col min="1283" max="1283" width="10.375" bestFit="1" customWidth="1"/>
    <col min="1535" max="1535" width="9.375" bestFit="1" customWidth="1"/>
    <col min="1536" max="1536" width="7.875" bestFit="1" customWidth="1"/>
    <col min="1537" max="1537" width="48.25" bestFit="1" customWidth="1"/>
    <col min="1538" max="1538" width="11.375" bestFit="1" customWidth="1"/>
    <col min="1539" max="1539" width="10.375" bestFit="1" customWidth="1"/>
    <col min="1791" max="1791" width="9.375" bestFit="1" customWidth="1"/>
    <col min="1792" max="1792" width="7.875" bestFit="1" customWidth="1"/>
    <col min="1793" max="1793" width="48.25" bestFit="1" customWidth="1"/>
    <col min="1794" max="1794" width="11.375" bestFit="1" customWidth="1"/>
    <col min="1795" max="1795" width="10.375" bestFit="1" customWidth="1"/>
    <col min="2047" max="2047" width="9.375" bestFit="1" customWidth="1"/>
    <col min="2048" max="2048" width="7.875" bestFit="1" customWidth="1"/>
    <col min="2049" max="2049" width="48.25" bestFit="1" customWidth="1"/>
    <col min="2050" max="2050" width="11.375" bestFit="1" customWidth="1"/>
    <col min="2051" max="2051" width="10.375" bestFit="1" customWidth="1"/>
    <col min="2303" max="2303" width="9.375" bestFit="1" customWidth="1"/>
    <col min="2304" max="2304" width="7.875" bestFit="1" customWidth="1"/>
    <col min="2305" max="2305" width="48.25" bestFit="1" customWidth="1"/>
    <col min="2306" max="2306" width="11.375" bestFit="1" customWidth="1"/>
    <col min="2307" max="2307" width="10.375" bestFit="1" customWidth="1"/>
    <col min="2559" max="2559" width="9.375" bestFit="1" customWidth="1"/>
    <col min="2560" max="2560" width="7.875" bestFit="1" customWidth="1"/>
    <col min="2561" max="2561" width="48.25" bestFit="1" customWidth="1"/>
    <col min="2562" max="2562" width="11.375" bestFit="1" customWidth="1"/>
    <col min="2563" max="2563" width="10.375" bestFit="1" customWidth="1"/>
    <col min="2815" max="2815" width="9.375" bestFit="1" customWidth="1"/>
    <col min="2816" max="2816" width="7.875" bestFit="1" customWidth="1"/>
    <col min="2817" max="2817" width="48.25" bestFit="1" customWidth="1"/>
    <col min="2818" max="2818" width="11.375" bestFit="1" customWidth="1"/>
    <col min="2819" max="2819" width="10.375" bestFit="1" customWidth="1"/>
    <col min="3071" max="3071" width="9.375" bestFit="1" customWidth="1"/>
    <col min="3072" max="3072" width="7.875" bestFit="1" customWidth="1"/>
    <col min="3073" max="3073" width="48.25" bestFit="1" customWidth="1"/>
    <col min="3074" max="3074" width="11.375" bestFit="1" customWidth="1"/>
    <col min="3075" max="3075" width="10.375" bestFit="1" customWidth="1"/>
    <col min="3327" max="3327" width="9.375" bestFit="1" customWidth="1"/>
    <col min="3328" max="3328" width="7.875" bestFit="1" customWidth="1"/>
    <col min="3329" max="3329" width="48.25" bestFit="1" customWidth="1"/>
    <col min="3330" max="3330" width="11.375" bestFit="1" customWidth="1"/>
    <col min="3331" max="3331" width="10.375" bestFit="1" customWidth="1"/>
    <col min="3583" max="3583" width="9.375" bestFit="1" customWidth="1"/>
    <col min="3584" max="3584" width="7.875" bestFit="1" customWidth="1"/>
    <col min="3585" max="3585" width="48.25" bestFit="1" customWidth="1"/>
    <col min="3586" max="3586" width="11.375" bestFit="1" customWidth="1"/>
    <col min="3587" max="3587" width="10.375" bestFit="1" customWidth="1"/>
    <col min="3839" max="3839" width="9.375" bestFit="1" customWidth="1"/>
    <col min="3840" max="3840" width="7.875" bestFit="1" customWidth="1"/>
    <col min="3841" max="3841" width="48.25" bestFit="1" customWidth="1"/>
    <col min="3842" max="3842" width="11.375" bestFit="1" customWidth="1"/>
    <col min="3843" max="3843" width="10.375" bestFit="1" customWidth="1"/>
    <col min="4095" max="4095" width="9.375" bestFit="1" customWidth="1"/>
    <col min="4096" max="4096" width="7.875" bestFit="1" customWidth="1"/>
    <col min="4097" max="4097" width="48.25" bestFit="1" customWidth="1"/>
    <col min="4098" max="4098" width="11.375" bestFit="1" customWidth="1"/>
    <col min="4099" max="4099" width="10.375" bestFit="1" customWidth="1"/>
    <col min="4351" max="4351" width="9.375" bestFit="1" customWidth="1"/>
    <col min="4352" max="4352" width="7.875" bestFit="1" customWidth="1"/>
    <col min="4353" max="4353" width="48.25" bestFit="1" customWidth="1"/>
    <col min="4354" max="4354" width="11.375" bestFit="1" customWidth="1"/>
    <col min="4355" max="4355" width="10.375" bestFit="1" customWidth="1"/>
    <col min="4607" max="4607" width="9.375" bestFit="1" customWidth="1"/>
    <col min="4608" max="4608" width="7.875" bestFit="1" customWidth="1"/>
    <col min="4609" max="4609" width="48.25" bestFit="1" customWidth="1"/>
    <col min="4610" max="4610" width="11.375" bestFit="1" customWidth="1"/>
    <col min="4611" max="4611" width="10.375" bestFit="1" customWidth="1"/>
    <col min="4863" max="4863" width="9.375" bestFit="1" customWidth="1"/>
    <col min="4864" max="4864" width="7.875" bestFit="1" customWidth="1"/>
    <col min="4865" max="4865" width="48.25" bestFit="1" customWidth="1"/>
    <col min="4866" max="4866" width="11.375" bestFit="1" customWidth="1"/>
    <col min="4867" max="4867" width="10.375" bestFit="1" customWidth="1"/>
    <col min="5119" max="5119" width="9.375" bestFit="1" customWidth="1"/>
    <col min="5120" max="5120" width="7.875" bestFit="1" customWidth="1"/>
    <col min="5121" max="5121" width="48.25" bestFit="1" customWidth="1"/>
    <col min="5122" max="5122" width="11.375" bestFit="1" customWidth="1"/>
    <col min="5123" max="5123" width="10.375" bestFit="1" customWidth="1"/>
    <col min="5375" max="5375" width="9.375" bestFit="1" customWidth="1"/>
    <col min="5376" max="5376" width="7.875" bestFit="1" customWidth="1"/>
    <col min="5377" max="5377" width="48.25" bestFit="1" customWidth="1"/>
    <col min="5378" max="5378" width="11.375" bestFit="1" customWidth="1"/>
    <col min="5379" max="5379" width="10.375" bestFit="1" customWidth="1"/>
    <col min="5631" max="5631" width="9.375" bestFit="1" customWidth="1"/>
    <col min="5632" max="5632" width="7.875" bestFit="1" customWidth="1"/>
    <col min="5633" max="5633" width="48.25" bestFit="1" customWidth="1"/>
    <col min="5634" max="5634" width="11.375" bestFit="1" customWidth="1"/>
    <col min="5635" max="5635" width="10.375" bestFit="1" customWidth="1"/>
    <col min="5887" max="5887" width="9.375" bestFit="1" customWidth="1"/>
    <col min="5888" max="5888" width="7.875" bestFit="1" customWidth="1"/>
    <col min="5889" max="5889" width="48.25" bestFit="1" customWidth="1"/>
    <col min="5890" max="5890" width="11.375" bestFit="1" customWidth="1"/>
    <col min="5891" max="5891" width="10.375" bestFit="1" customWidth="1"/>
    <col min="6143" max="6143" width="9.375" bestFit="1" customWidth="1"/>
    <col min="6144" max="6144" width="7.875" bestFit="1" customWidth="1"/>
    <col min="6145" max="6145" width="48.25" bestFit="1" customWidth="1"/>
    <col min="6146" max="6146" width="11.375" bestFit="1" customWidth="1"/>
    <col min="6147" max="6147" width="10.375" bestFit="1" customWidth="1"/>
    <col min="6399" max="6399" width="9.375" bestFit="1" customWidth="1"/>
    <col min="6400" max="6400" width="7.875" bestFit="1" customWidth="1"/>
    <col min="6401" max="6401" width="48.25" bestFit="1" customWidth="1"/>
    <col min="6402" max="6402" width="11.375" bestFit="1" customWidth="1"/>
    <col min="6403" max="6403" width="10.375" bestFit="1" customWidth="1"/>
    <col min="6655" max="6655" width="9.375" bestFit="1" customWidth="1"/>
    <col min="6656" max="6656" width="7.875" bestFit="1" customWidth="1"/>
    <col min="6657" max="6657" width="48.25" bestFit="1" customWidth="1"/>
    <col min="6658" max="6658" width="11.375" bestFit="1" customWidth="1"/>
    <col min="6659" max="6659" width="10.375" bestFit="1" customWidth="1"/>
    <col min="6911" max="6911" width="9.375" bestFit="1" customWidth="1"/>
    <col min="6912" max="6912" width="7.875" bestFit="1" customWidth="1"/>
    <col min="6913" max="6913" width="48.25" bestFit="1" customWidth="1"/>
    <col min="6914" max="6914" width="11.375" bestFit="1" customWidth="1"/>
    <col min="6915" max="6915" width="10.375" bestFit="1" customWidth="1"/>
    <col min="7167" max="7167" width="9.375" bestFit="1" customWidth="1"/>
    <col min="7168" max="7168" width="7.875" bestFit="1" customWidth="1"/>
    <col min="7169" max="7169" width="48.25" bestFit="1" customWidth="1"/>
    <col min="7170" max="7170" width="11.375" bestFit="1" customWidth="1"/>
    <col min="7171" max="7171" width="10.375" bestFit="1" customWidth="1"/>
    <col min="7423" max="7423" width="9.375" bestFit="1" customWidth="1"/>
    <col min="7424" max="7424" width="7.875" bestFit="1" customWidth="1"/>
    <col min="7425" max="7425" width="48.25" bestFit="1" customWidth="1"/>
    <col min="7426" max="7426" width="11.375" bestFit="1" customWidth="1"/>
    <col min="7427" max="7427" width="10.375" bestFit="1" customWidth="1"/>
    <col min="7679" max="7679" width="9.375" bestFit="1" customWidth="1"/>
    <col min="7680" max="7680" width="7.875" bestFit="1" customWidth="1"/>
    <col min="7681" max="7681" width="48.25" bestFit="1" customWidth="1"/>
    <col min="7682" max="7682" width="11.375" bestFit="1" customWidth="1"/>
    <col min="7683" max="7683" width="10.375" bestFit="1" customWidth="1"/>
    <col min="7935" max="7935" width="9.375" bestFit="1" customWidth="1"/>
    <col min="7936" max="7936" width="7.875" bestFit="1" customWidth="1"/>
    <col min="7937" max="7937" width="48.25" bestFit="1" customWidth="1"/>
    <col min="7938" max="7938" width="11.375" bestFit="1" customWidth="1"/>
    <col min="7939" max="7939" width="10.375" bestFit="1" customWidth="1"/>
    <col min="8191" max="8191" width="9.375" bestFit="1" customWidth="1"/>
    <col min="8192" max="8192" width="7.875" bestFit="1" customWidth="1"/>
    <col min="8193" max="8193" width="48.25" bestFit="1" customWidth="1"/>
    <col min="8194" max="8194" width="11.375" bestFit="1" customWidth="1"/>
    <col min="8195" max="8195" width="10.375" bestFit="1" customWidth="1"/>
    <col min="8447" max="8447" width="9.375" bestFit="1" customWidth="1"/>
    <col min="8448" max="8448" width="7.875" bestFit="1" customWidth="1"/>
    <col min="8449" max="8449" width="48.25" bestFit="1" customWidth="1"/>
    <col min="8450" max="8450" width="11.375" bestFit="1" customWidth="1"/>
    <col min="8451" max="8451" width="10.375" bestFit="1" customWidth="1"/>
    <col min="8703" max="8703" width="9.375" bestFit="1" customWidth="1"/>
    <col min="8704" max="8704" width="7.875" bestFit="1" customWidth="1"/>
    <col min="8705" max="8705" width="48.25" bestFit="1" customWidth="1"/>
    <col min="8706" max="8706" width="11.375" bestFit="1" customWidth="1"/>
    <col min="8707" max="8707" width="10.375" bestFit="1" customWidth="1"/>
    <col min="8959" max="8959" width="9.375" bestFit="1" customWidth="1"/>
    <col min="8960" max="8960" width="7.875" bestFit="1" customWidth="1"/>
    <col min="8961" max="8961" width="48.25" bestFit="1" customWidth="1"/>
    <col min="8962" max="8962" width="11.375" bestFit="1" customWidth="1"/>
    <col min="8963" max="8963" width="10.375" bestFit="1" customWidth="1"/>
    <col min="9215" max="9215" width="9.375" bestFit="1" customWidth="1"/>
    <col min="9216" max="9216" width="7.875" bestFit="1" customWidth="1"/>
    <col min="9217" max="9217" width="48.25" bestFit="1" customWidth="1"/>
    <col min="9218" max="9218" width="11.375" bestFit="1" customWidth="1"/>
    <col min="9219" max="9219" width="10.375" bestFit="1" customWidth="1"/>
    <col min="9471" max="9471" width="9.375" bestFit="1" customWidth="1"/>
    <col min="9472" max="9472" width="7.875" bestFit="1" customWidth="1"/>
    <col min="9473" max="9473" width="48.25" bestFit="1" customWidth="1"/>
    <col min="9474" max="9474" width="11.375" bestFit="1" customWidth="1"/>
    <col min="9475" max="9475" width="10.375" bestFit="1" customWidth="1"/>
    <col min="9727" max="9727" width="9.375" bestFit="1" customWidth="1"/>
    <col min="9728" max="9728" width="7.875" bestFit="1" customWidth="1"/>
    <col min="9729" max="9729" width="48.25" bestFit="1" customWidth="1"/>
    <col min="9730" max="9730" width="11.375" bestFit="1" customWidth="1"/>
    <col min="9731" max="9731" width="10.375" bestFit="1" customWidth="1"/>
    <col min="9983" max="9983" width="9.375" bestFit="1" customWidth="1"/>
    <col min="9984" max="9984" width="7.875" bestFit="1" customWidth="1"/>
    <col min="9985" max="9985" width="48.25" bestFit="1" customWidth="1"/>
    <col min="9986" max="9986" width="11.375" bestFit="1" customWidth="1"/>
    <col min="9987" max="9987" width="10.375" bestFit="1" customWidth="1"/>
    <col min="10239" max="10239" width="9.375" bestFit="1" customWidth="1"/>
    <col min="10240" max="10240" width="7.875" bestFit="1" customWidth="1"/>
    <col min="10241" max="10241" width="48.25" bestFit="1" customWidth="1"/>
    <col min="10242" max="10242" width="11.375" bestFit="1" customWidth="1"/>
    <col min="10243" max="10243" width="10.375" bestFit="1" customWidth="1"/>
    <col min="10495" max="10495" width="9.375" bestFit="1" customWidth="1"/>
    <col min="10496" max="10496" width="7.875" bestFit="1" customWidth="1"/>
    <col min="10497" max="10497" width="48.25" bestFit="1" customWidth="1"/>
    <col min="10498" max="10498" width="11.375" bestFit="1" customWidth="1"/>
    <col min="10499" max="10499" width="10.375" bestFit="1" customWidth="1"/>
    <col min="10751" max="10751" width="9.375" bestFit="1" customWidth="1"/>
    <col min="10752" max="10752" width="7.875" bestFit="1" customWidth="1"/>
    <col min="10753" max="10753" width="48.25" bestFit="1" customWidth="1"/>
    <col min="10754" max="10754" width="11.375" bestFit="1" customWidth="1"/>
    <col min="10755" max="10755" width="10.375" bestFit="1" customWidth="1"/>
    <col min="11007" max="11007" width="9.375" bestFit="1" customWidth="1"/>
    <col min="11008" max="11008" width="7.875" bestFit="1" customWidth="1"/>
    <col min="11009" max="11009" width="48.25" bestFit="1" customWidth="1"/>
    <col min="11010" max="11010" width="11.375" bestFit="1" customWidth="1"/>
    <col min="11011" max="11011" width="10.375" bestFit="1" customWidth="1"/>
    <col min="11263" max="11263" width="9.375" bestFit="1" customWidth="1"/>
    <col min="11264" max="11264" width="7.875" bestFit="1" customWidth="1"/>
    <col min="11265" max="11265" width="48.25" bestFit="1" customWidth="1"/>
    <col min="11266" max="11266" width="11.375" bestFit="1" customWidth="1"/>
    <col min="11267" max="11267" width="10.375" bestFit="1" customWidth="1"/>
    <col min="11519" max="11519" width="9.375" bestFit="1" customWidth="1"/>
    <col min="11520" max="11520" width="7.875" bestFit="1" customWidth="1"/>
    <col min="11521" max="11521" width="48.25" bestFit="1" customWidth="1"/>
    <col min="11522" max="11522" width="11.375" bestFit="1" customWidth="1"/>
    <col min="11523" max="11523" width="10.375" bestFit="1" customWidth="1"/>
    <col min="11775" max="11775" width="9.375" bestFit="1" customWidth="1"/>
    <col min="11776" max="11776" width="7.875" bestFit="1" customWidth="1"/>
    <col min="11777" max="11777" width="48.25" bestFit="1" customWidth="1"/>
    <col min="11778" max="11778" width="11.375" bestFit="1" customWidth="1"/>
    <col min="11779" max="11779" width="10.375" bestFit="1" customWidth="1"/>
    <col min="12031" max="12031" width="9.375" bestFit="1" customWidth="1"/>
    <col min="12032" max="12032" width="7.875" bestFit="1" customWidth="1"/>
    <col min="12033" max="12033" width="48.25" bestFit="1" customWidth="1"/>
    <col min="12034" max="12034" width="11.375" bestFit="1" customWidth="1"/>
    <col min="12035" max="12035" width="10.375" bestFit="1" customWidth="1"/>
    <col min="12287" max="12287" width="9.375" bestFit="1" customWidth="1"/>
    <col min="12288" max="12288" width="7.875" bestFit="1" customWidth="1"/>
    <col min="12289" max="12289" width="48.25" bestFit="1" customWidth="1"/>
    <col min="12290" max="12290" width="11.375" bestFit="1" customWidth="1"/>
    <col min="12291" max="12291" width="10.375" bestFit="1" customWidth="1"/>
    <col min="12543" max="12543" width="9.375" bestFit="1" customWidth="1"/>
    <col min="12544" max="12544" width="7.875" bestFit="1" customWidth="1"/>
    <col min="12545" max="12545" width="48.25" bestFit="1" customWidth="1"/>
    <col min="12546" max="12546" width="11.375" bestFit="1" customWidth="1"/>
    <col min="12547" max="12547" width="10.375" bestFit="1" customWidth="1"/>
    <col min="12799" max="12799" width="9.375" bestFit="1" customWidth="1"/>
    <col min="12800" max="12800" width="7.875" bestFit="1" customWidth="1"/>
    <col min="12801" max="12801" width="48.25" bestFit="1" customWidth="1"/>
    <col min="12802" max="12802" width="11.375" bestFit="1" customWidth="1"/>
    <col min="12803" max="12803" width="10.375" bestFit="1" customWidth="1"/>
    <col min="13055" max="13055" width="9.375" bestFit="1" customWidth="1"/>
    <col min="13056" max="13056" width="7.875" bestFit="1" customWidth="1"/>
    <col min="13057" max="13057" width="48.25" bestFit="1" customWidth="1"/>
    <col min="13058" max="13058" width="11.375" bestFit="1" customWidth="1"/>
    <col min="13059" max="13059" width="10.375" bestFit="1" customWidth="1"/>
    <col min="13311" max="13311" width="9.375" bestFit="1" customWidth="1"/>
    <col min="13312" max="13312" width="7.875" bestFit="1" customWidth="1"/>
    <col min="13313" max="13313" width="48.25" bestFit="1" customWidth="1"/>
    <col min="13314" max="13314" width="11.375" bestFit="1" customWidth="1"/>
    <col min="13315" max="13315" width="10.375" bestFit="1" customWidth="1"/>
    <col min="13567" max="13567" width="9.375" bestFit="1" customWidth="1"/>
    <col min="13568" max="13568" width="7.875" bestFit="1" customWidth="1"/>
    <col min="13569" max="13569" width="48.25" bestFit="1" customWidth="1"/>
    <col min="13570" max="13570" width="11.375" bestFit="1" customWidth="1"/>
    <col min="13571" max="13571" width="10.375" bestFit="1" customWidth="1"/>
    <col min="13823" max="13823" width="9.375" bestFit="1" customWidth="1"/>
    <col min="13824" max="13824" width="7.875" bestFit="1" customWidth="1"/>
    <col min="13825" max="13825" width="48.25" bestFit="1" customWidth="1"/>
    <col min="13826" max="13826" width="11.375" bestFit="1" customWidth="1"/>
    <col min="13827" max="13827" width="10.375" bestFit="1" customWidth="1"/>
    <col min="14079" max="14079" width="9.375" bestFit="1" customWidth="1"/>
    <col min="14080" max="14080" width="7.875" bestFit="1" customWidth="1"/>
    <col min="14081" max="14081" width="48.25" bestFit="1" customWidth="1"/>
    <col min="14082" max="14082" width="11.375" bestFit="1" customWidth="1"/>
    <col min="14083" max="14083" width="10.375" bestFit="1" customWidth="1"/>
    <col min="14335" max="14335" width="9.375" bestFit="1" customWidth="1"/>
    <col min="14336" max="14336" width="7.875" bestFit="1" customWidth="1"/>
    <col min="14337" max="14337" width="48.25" bestFit="1" customWidth="1"/>
    <col min="14338" max="14338" width="11.375" bestFit="1" customWidth="1"/>
    <col min="14339" max="14339" width="10.375" bestFit="1" customWidth="1"/>
    <col min="14591" max="14591" width="9.375" bestFit="1" customWidth="1"/>
    <col min="14592" max="14592" width="7.875" bestFit="1" customWidth="1"/>
    <col min="14593" max="14593" width="48.25" bestFit="1" customWidth="1"/>
    <col min="14594" max="14594" width="11.375" bestFit="1" customWidth="1"/>
    <col min="14595" max="14595" width="10.375" bestFit="1" customWidth="1"/>
    <col min="14847" max="14847" width="9.375" bestFit="1" customWidth="1"/>
    <col min="14848" max="14848" width="7.875" bestFit="1" customWidth="1"/>
    <col min="14849" max="14849" width="48.25" bestFit="1" customWidth="1"/>
    <col min="14850" max="14850" width="11.375" bestFit="1" customWidth="1"/>
    <col min="14851" max="14851" width="10.375" bestFit="1" customWidth="1"/>
    <col min="15103" max="15103" width="9.375" bestFit="1" customWidth="1"/>
    <col min="15104" max="15104" width="7.875" bestFit="1" customWidth="1"/>
    <col min="15105" max="15105" width="48.25" bestFit="1" customWidth="1"/>
    <col min="15106" max="15106" width="11.375" bestFit="1" customWidth="1"/>
    <col min="15107" max="15107" width="10.375" bestFit="1" customWidth="1"/>
    <col min="15359" max="15359" width="9.375" bestFit="1" customWidth="1"/>
    <col min="15360" max="15360" width="7.875" bestFit="1" customWidth="1"/>
    <col min="15361" max="15361" width="48.25" bestFit="1" customWidth="1"/>
    <col min="15362" max="15362" width="11.375" bestFit="1" customWidth="1"/>
    <col min="15363" max="15363" width="10.375" bestFit="1" customWidth="1"/>
    <col min="15615" max="15615" width="9.375" bestFit="1" customWidth="1"/>
    <col min="15616" max="15616" width="7.875" bestFit="1" customWidth="1"/>
    <col min="15617" max="15617" width="48.25" bestFit="1" customWidth="1"/>
    <col min="15618" max="15618" width="11.375" bestFit="1" customWidth="1"/>
    <col min="15619" max="15619" width="10.375" bestFit="1" customWidth="1"/>
    <col min="15871" max="15871" width="9.375" bestFit="1" customWidth="1"/>
    <col min="15872" max="15872" width="7.875" bestFit="1" customWidth="1"/>
    <col min="15873" max="15873" width="48.25" bestFit="1" customWidth="1"/>
    <col min="15874" max="15874" width="11.375" bestFit="1" customWidth="1"/>
    <col min="15875" max="15875" width="10.375" bestFit="1" customWidth="1"/>
    <col min="16127" max="16127" width="9.375" bestFit="1" customWidth="1"/>
    <col min="16128" max="16128" width="7.875" bestFit="1" customWidth="1"/>
    <col min="16129" max="16129" width="48.25" bestFit="1" customWidth="1"/>
    <col min="16130" max="16130" width="11.375" bestFit="1" customWidth="1"/>
    <col min="16131" max="16131" width="10.375" bestFit="1" customWidth="1"/>
  </cols>
  <sheetData>
    <row r="1" spans="1:8" ht="15" x14ac:dyDescent="0.25">
      <c r="A1" s="86" t="s">
        <v>139</v>
      </c>
      <c r="B1" s="86"/>
      <c r="C1" s="86"/>
      <c r="D1" s="86"/>
      <c r="E1" s="86"/>
      <c r="F1" s="86"/>
      <c r="G1" s="86"/>
      <c r="H1" s="86"/>
    </row>
    <row r="2" spans="1:8" x14ac:dyDescent="0.2">
      <c r="A2" t="s">
        <v>1</v>
      </c>
      <c r="B2" t="s">
        <v>2</v>
      </c>
      <c r="C2" t="s">
        <v>3</v>
      </c>
      <c r="D2" s="87" t="s">
        <v>175</v>
      </c>
      <c r="E2" s="88"/>
      <c r="F2" s="88"/>
      <c r="G2" s="88"/>
      <c r="H2" s="88"/>
    </row>
    <row r="3" spans="1:8" ht="15" x14ac:dyDescent="0.25">
      <c r="A3" s="79" t="s">
        <v>32</v>
      </c>
      <c r="B3" s="64" t="s">
        <v>175</v>
      </c>
      <c r="C3" s="64" t="s">
        <v>175</v>
      </c>
      <c r="D3" s="88"/>
      <c r="E3" s="88"/>
      <c r="F3" s="88"/>
      <c r="G3" s="88"/>
      <c r="H3" s="88"/>
    </row>
    <row r="4" spans="1:8" ht="15" x14ac:dyDescent="0.25">
      <c r="A4" s="81" t="s">
        <v>33</v>
      </c>
      <c r="B4" s="64" t="s">
        <v>175</v>
      </c>
      <c r="C4" s="64" t="s">
        <v>175</v>
      </c>
      <c r="D4" s="88"/>
      <c r="E4" s="88"/>
      <c r="F4" s="88"/>
      <c r="G4" s="88"/>
      <c r="H4" s="88"/>
    </row>
    <row r="5" spans="1:8" x14ac:dyDescent="0.2">
      <c r="A5" s="6" t="s">
        <v>34</v>
      </c>
      <c r="B5" s="15">
        <v>0</v>
      </c>
      <c r="C5" s="18">
        <f>B5/$B$43</f>
        <v>0</v>
      </c>
      <c r="D5" s="88"/>
      <c r="E5" s="88"/>
      <c r="F5" s="88"/>
      <c r="G5" s="88"/>
      <c r="H5" s="88"/>
    </row>
    <row r="6" spans="1:8" ht="15" x14ac:dyDescent="0.25">
      <c r="A6" s="5" t="s">
        <v>35</v>
      </c>
      <c r="B6" s="14">
        <f>SUM(B5)</f>
        <v>0</v>
      </c>
      <c r="C6" s="21">
        <f>B6/$B$43</f>
        <v>0</v>
      </c>
      <c r="D6" s="88"/>
      <c r="E6" s="88"/>
      <c r="F6" s="88"/>
      <c r="G6" s="88"/>
      <c r="H6" s="88"/>
    </row>
    <row r="7" spans="1:8" x14ac:dyDescent="0.2">
      <c r="A7" s="6" t="s">
        <v>37</v>
      </c>
      <c r="B7" s="31">
        <v>684.62</v>
      </c>
      <c r="C7" s="24">
        <f t="shared" ref="C7:C13" si="0">B7/$B$43</f>
        <v>2.9866164578437398E-4</v>
      </c>
      <c r="D7" s="88"/>
      <c r="E7" s="88"/>
      <c r="F7" s="88"/>
      <c r="G7" s="88"/>
      <c r="H7" s="88"/>
    </row>
    <row r="8" spans="1:8" x14ac:dyDescent="0.2">
      <c r="A8" s="6" t="s">
        <v>171</v>
      </c>
      <c r="B8" s="31">
        <v>5.13</v>
      </c>
      <c r="C8" s="24">
        <f t="shared" si="0"/>
        <v>2.2379338068911784E-6</v>
      </c>
      <c r="D8" s="88"/>
      <c r="E8" s="88"/>
      <c r="F8" s="88"/>
      <c r="G8" s="88"/>
      <c r="H8" s="88"/>
    </row>
    <row r="9" spans="1:8" x14ac:dyDescent="0.2">
      <c r="A9" s="6" t="s">
        <v>170</v>
      </c>
      <c r="B9" s="31">
        <v>0.01</v>
      </c>
      <c r="C9" s="24">
        <f t="shared" si="0"/>
        <v>4.3624440680139933E-9</v>
      </c>
      <c r="D9" s="88"/>
      <c r="E9" s="88"/>
      <c r="F9" s="88"/>
      <c r="G9" s="88"/>
      <c r="H9" s="88"/>
    </row>
    <row r="10" spans="1:8" x14ac:dyDescent="0.2">
      <c r="A10" s="6" t="s">
        <v>169</v>
      </c>
      <c r="B10" s="31">
        <v>69.03</v>
      </c>
      <c r="C10" s="24">
        <f t="shared" si="0"/>
        <v>3.0113951401500592E-5</v>
      </c>
      <c r="D10" s="88"/>
      <c r="E10" s="88"/>
      <c r="F10" s="88"/>
      <c r="G10" s="88"/>
      <c r="H10" s="88"/>
    </row>
    <row r="11" spans="1:8" x14ac:dyDescent="0.2">
      <c r="A11" s="6" t="s">
        <v>172</v>
      </c>
      <c r="B11" s="31">
        <v>76.739999999999995</v>
      </c>
      <c r="C11" s="24">
        <f t="shared" si="0"/>
        <v>3.3477395777939377E-5</v>
      </c>
      <c r="D11" s="88"/>
      <c r="E11" s="88"/>
      <c r="F11" s="88"/>
      <c r="G11" s="88"/>
      <c r="H11" s="88"/>
    </row>
    <row r="12" spans="1:8" x14ac:dyDescent="0.2">
      <c r="A12" s="6" t="s">
        <v>173</v>
      </c>
      <c r="B12" s="31">
        <v>41.55</v>
      </c>
      <c r="C12" s="24">
        <f t="shared" si="0"/>
        <v>1.8125955102598139E-5</v>
      </c>
      <c r="D12" s="88"/>
      <c r="E12" s="88"/>
      <c r="F12" s="88"/>
      <c r="G12" s="88"/>
      <c r="H12" s="88"/>
    </row>
    <row r="13" spans="1:8" x14ac:dyDescent="0.2">
      <c r="A13" s="6" t="s">
        <v>174</v>
      </c>
      <c r="B13" s="31">
        <v>4.18</v>
      </c>
      <c r="C13" s="24">
        <f t="shared" si="0"/>
        <v>1.823501620429849E-6</v>
      </c>
      <c r="D13" s="88"/>
      <c r="E13" s="88"/>
      <c r="F13" s="88"/>
      <c r="G13" s="88"/>
      <c r="H13" s="88"/>
    </row>
    <row r="14" spans="1:8" ht="15" x14ac:dyDescent="0.25">
      <c r="A14" s="5" t="s">
        <v>38</v>
      </c>
      <c r="B14" s="26">
        <f>SUM(B7:B13)</f>
        <v>881.25999999999988</v>
      </c>
      <c r="C14" s="28">
        <f>B14/$B$43</f>
        <v>3.8444474593780112E-4</v>
      </c>
      <c r="D14" s="88"/>
      <c r="E14" s="88"/>
      <c r="F14" s="88"/>
      <c r="G14" s="88"/>
      <c r="H14" s="88"/>
    </row>
    <row r="15" spans="1:8" ht="15" x14ac:dyDescent="0.25">
      <c r="A15" s="5" t="s">
        <v>39</v>
      </c>
      <c r="B15" s="26">
        <f>B14+B6</f>
        <v>881.25999999999988</v>
      </c>
      <c r="C15" s="28">
        <f>B15/$B$43</f>
        <v>3.8444474593780112E-4</v>
      </c>
      <c r="D15" s="88"/>
      <c r="E15" s="88"/>
      <c r="F15" s="88"/>
      <c r="G15" s="88"/>
      <c r="H15" s="88"/>
    </row>
    <row r="16" spans="1:8" ht="15" x14ac:dyDescent="0.25">
      <c r="A16" s="79" t="s">
        <v>40</v>
      </c>
      <c r="B16" s="64" t="s">
        <v>175</v>
      </c>
      <c r="C16" s="65" t="s">
        <v>175</v>
      </c>
      <c r="D16" s="88"/>
      <c r="E16" s="88"/>
      <c r="F16" s="88"/>
      <c r="G16" s="88"/>
      <c r="H16" s="88"/>
    </row>
    <row r="17" spans="1:8" ht="15" x14ac:dyDescent="0.25">
      <c r="A17" s="81" t="s">
        <v>33</v>
      </c>
      <c r="B17" s="64" t="s">
        <v>175</v>
      </c>
      <c r="C17" s="65" t="s">
        <v>175</v>
      </c>
      <c r="D17" s="88"/>
      <c r="E17" s="88"/>
      <c r="F17" s="88"/>
      <c r="G17" s="88"/>
      <c r="H17" s="88"/>
    </row>
    <row r="18" spans="1:8" x14ac:dyDescent="0.2">
      <c r="A18" s="6" t="s">
        <v>41</v>
      </c>
      <c r="B18" s="15">
        <v>0</v>
      </c>
      <c r="C18" s="18">
        <f>B18/$B$43</f>
        <v>0</v>
      </c>
      <c r="D18" s="88"/>
      <c r="E18" s="88"/>
      <c r="F18" s="88"/>
      <c r="G18" s="88"/>
      <c r="H18" s="88"/>
    </row>
    <row r="19" spans="1:8" x14ac:dyDescent="0.2">
      <c r="A19" s="6" t="s">
        <v>42</v>
      </c>
      <c r="B19" s="20">
        <v>0</v>
      </c>
      <c r="C19" s="18">
        <f>B19/$B$43</f>
        <v>0</v>
      </c>
      <c r="D19" s="88"/>
      <c r="E19" s="88"/>
      <c r="F19" s="88"/>
      <c r="G19" s="88"/>
      <c r="H19" s="88"/>
    </row>
    <row r="20" spans="1:8" x14ac:dyDescent="0.2">
      <c r="A20" s="6" t="s">
        <v>43</v>
      </c>
      <c r="B20" s="15">
        <v>0</v>
      </c>
      <c r="C20" s="18">
        <f>B20/$B$43</f>
        <v>0</v>
      </c>
      <c r="D20" s="88"/>
      <c r="E20" s="88"/>
      <c r="F20" s="88"/>
      <c r="G20" s="88"/>
      <c r="H20" s="88"/>
    </row>
    <row r="21" spans="1:8" ht="15" x14ac:dyDescent="0.25">
      <c r="A21" s="5" t="s">
        <v>35</v>
      </c>
      <c r="B21" s="14">
        <f>SUM(B18:B20)</f>
        <v>0</v>
      </c>
      <c r="C21" s="21">
        <f>B21/$B$43</f>
        <v>0</v>
      </c>
      <c r="D21" s="88"/>
      <c r="E21" s="88"/>
      <c r="F21" s="88"/>
      <c r="G21" s="88"/>
      <c r="H21" s="88"/>
    </row>
    <row r="22" spans="1:8" ht="15" x14ac:dyDescent="0.25">
      <c r="A22" s="81" t="s">
        <v>36</v>
      </c>
      <c r="B22" s="64" t="s">
        <v>175</v>
      </c>
      <c r="C22" s="65" t="s">
        <v>175</v>
      </c>
      <c r="D22" s="88"/>
      <c r="E22" s="88"/>
      <c r="F22" s="88"/>
      <c r="G22" s="88"/>
      <c r="H22" s="88"/>
    </row>
    <row r="23" spans="1:8" x14ac:dyDescent="0.2">
      <c r="A23" s="6" t="s">
        <v>37</v>
      </c>
      <c r="B23" s="31">
        <v>83.28</v>
      </c>
      <c r="C23" s="18">
        <f>B23/$B$43</f>
        <v>3.6330434198420531E-5</v>
      </c>
      <c r="D23" s="88"/>
      <c r="E23" s="88"/>
      <c r="F23" s="88"/>
      <c r="G23" s="88"/>
      <c r="H23" s="88"/>
    </row>
    <row r="24" spans="1:8" ht="15" x14ac:dyDescent="0.25">
      <c r="A24" s="5" t="s">
        <v>38</v>
      </c>
      <c r="B24" s="26">
        <f>SUM(B23)</f>
        <v>83.28</v>
      </c>
      <c r="C24" s="21">
        <f>B24/$B$43</f>
        <v>3.6330434198420531E-5</v>
      </c>
      <c r="D24" s="88"/>
      <c r="E24" s="88"/>
      <c r="F24" s="88"/>
      <c r="G24" s="88"/>
      <c r="H24" s="88"/>
    </row>
    <row r="25" spans="1:8" ht="15" x14ac:dyDescent="0.25">
      <c r="A25" s="5" t="s">
        <v>44</v>
      </c>
      <c r="B25" s="26">
        <f>B24+B21</f>
        <v>83.28</v>
      </c>
      <c r="C25" s="21">
        <f>B25/$B$43</f>
        <v>3.6330434198420531E-5</v>
      </c>
      <c r="D25" s="88"/>
      <c r="E25" s="88"/>
      <c r="F25" s="88"/>
      <c r="G25" s="88"/>
      <c r="H25" s="88"/>
    </row>
    <row r="26" spans="1:8" ht="15" x14ac:dyDescent="0.25">
      <c r="A26" s="79" t="s">
        <v>45</v>
      </c>
      <c r="B26" s="64" t="s">
        <v>175</v>
      </c>
      <c r="C26" s="65" t="s">
        <v>175</v>
      </c>
      <c r="D26" s="88"/>
      <c r="E26" s="88"/>
      <c r="F26" s="88"/>
      <c r="G26" s="88"/>
      <c r="H26" s="88"/>
    </row>
    <row r="27" spans="1:8" x14ac:dyDescent="0.2">
      <c r="A27" s="6" t="s">
        <v>37</v>
      </c>
      <c r="B27" s="15">
        <v>0</v>
      </c>
      <c r="C27" s="18">
        <f>B27/$B$43</f>
        <v>0</v>
      </c>
      <c r="D27" s="88"/>
      <c r="E27" s="88"/>
      <c r="F27" s="88"/>
      <c r="G27" s="88"/>
      <c r="H27" s="88"/>
    </row>
    <row r="28" spans="1:8" ht="15" x14ac:dyDescent="0.25">
      <c r="A28" s="5" t="s">
        <v>46</v>
      </c>
      <c r="B28" s="14">
        <f>SUM(B27)</f>
        <v>0</v>
      </c>
      <c r="C28" s="21">
        <f>B28/$B$43</f>
        <v>0</v>
      </c>
      <c r="D28" s="88"/>
      <c r="E28" s="88"/>
      <c r="F28" s="88"/>
      <c r="G28" s="88"/>
      <c r="H28" s="88"/>
    </row>
    <row r="29" spans="1:8" ht="15" x14ac:dyDescent="0.25">
      <c r="A29" s="79" t="s">
        <v>47</v>
      </c>
      <c r="B29" s="64" t="s">
        <v>175</v>
      </c>
      <c r="C29" s="65" t="s">
        <v>175</v>
      </c>
      <c r="D29" s="88"/>
      <c r="E29" s="88"/>
      <c r="F29" s="88"/>
      <c r="G29" s="88"/>
      <c r="H29" s="88"/>
    </row>
    <row r="30" spans="1:8" x14ac:dyDescent="0.2">
      <c r="A30" s="6" t="s">
        <v>48</v>
      </c>
      <c r="B30" s="15">
        <v>0</v>
      </c>
      <c r="C30" s="18">
        <f>B30/$B$43</f>
        <v>0</v>
      </c>
      <c r="D30" s="88"/>
      <c r="E30" s="88"/>
      <c r="F30" s="88"/>
      <c r="G30" s="88"/>
      <c r="H30" s="88"/>
    </row>
    <row r="31" spans="1:8" x14ac:dyDescent="0.2">
      <c r="A31" s="6" t="s">
        <v>49</v>
      </c>
      <c r="B31" s="20">
        <v>0</v>
      </c>
      <c r="C31" s="18">
        <f>B31/$B$43</f>
        <v>0</v>
      </c>
      <c r="D31" s="88"/>
      <c r="E31" s="88"/>
      <c r="F31" s="88"/>
      <c r="G31" s="88"/>
      <c r="H31" s="88"/>
    </row>
    <row r="32" spans="1:8" x14ac:dyDescent="0.2">
      <c r="A32" s="6" t="s">
        <v>43</v>
      </c>
      <c r="B32" s="15">
        <v>0</v>
      </c>
      <c r="C32" s="18">
        <f>B32/$B$43</f>
        <v>0</v>
      </c>
      <c r="D32" s="88"/>
      <c r="E32" s="88"/>
      <c r="F32" s="88"/>
      <c r="G32" s="88"/>
      <c r="H32" s="88"/>
    </row>
    <row r="33" spans="1:8" ht="15" x14ac:dyDescent="0.25">
      <c r="A33" s="5" t="s">
        <v>50</v>
      </c>
      <c r="B33" s="14">
        <f>SUM(B30:B32)</f>
        <v>0</v>
      </c>
      <c r="C33" s="21">
        <f>B33/$B$43</f>
        <v>0</v>
      </c>
      <c r="D33" s="88"/>
      <c r="E33" s="88"/>
      <c r="F33" s="88"/>
      <c r="G33" s="88"/>
      <c r="H33" s="88"/>
    </row>
    <row r="34" spans="1:8" ht="15" x14ac:dyDescent="0.25">
      <c r="A34" s="79" t="s">
        <v>51</v>
      </c>
      <c r="B34" s="64" t="s">
        <v>175</v>
      </c>
      <c r="C34" s="65" t="s">
        <v>175</v>
      </c>
      <c r="D34" s="88"/>
      <c r="E34" s="88"/>
      <c r="F34" s="88"/>
      <c r="G34" s="88"/>
      <c r="H34" s="88"/>
    </row>
    <row r="35" spans="1:8" x14ac:dyDescent="0.2">
      <c r="A35" s="6" t="s">
        <v>48</v>
      </c>
      <c r="B35" s="15">
        <v>0</v>
      </c>
      <c r="C35" s="18">
        <f>B35/$B$43</f>
        <v>0</v>
      </c>
      <c r="D35" s="88"/>
      <c r="E35" s="88"/>
      <c r="F35" s="88"/>
      <c r="G35" s="88"/>
      <c r="H35" s="88"/>
    </row>
    <row r="36" spans="1:8" x14ac:dyDescent="0.2">
      <c r="A36" s="6" t="s">
        <v>43</v>
      </c>
      <c r="B36" s="15">
        <v>0</v>
      </c>
      <c r="C36" s="18">
        <f>B36/$B$43</f>
        <v>0</v>
      </c>
      <c r="D36" s="88"/>
      <c r="E36" s="88"/>
      <c r="F36" s="88"/>
      <c r="G36" s="88"/>
      <c r="H36" s="88"/>
    </row>
    <row r="37" spans="1:8" ht="15" x14ac:dyDescent="0.25">
      <c r="A37" s="5" t="s">
        <v>52</v>
      </c>
      <c r="B37" s="14">
        <f>SUM(B35:B36)</f>
        <v>0</v>
      </c>
      <c r="C37" s="21">
        <f>B37/$B$43</f>
        <v>0</v>
      </c>
      <c r="D37" s="88"/>
      <c r="E37" s="88"/>
      <c r="F37" s="88"/>
      <c r="G37" s="88"/>
      <c r="H37" s="88"/>
    </row>
    <row r="38" spans="1:8" ht="15" x14ac:dyDescent="0.25">
      <c r="A38" s="79" t="s">
        <v>53</v>
      </c>
      <c r="B38" s="64" t="s">
        <v>175</v>
      </c>
      <c r="C38" s="65" t="s">
        <v>175</v>
      </c>
      <c r="D38" s="88"/>
      <c r="E38" s="88"/>
      <c r="F38" s="88"/>
      <c r="G38" s="88"/>
      <c r="H38" s="88"/>
    </row>
    <row r="39" spans="1:8" x14ac:dyDescent="0.2">
      <c r="A39" s="6" t="s">
        <v>48</v>
      </c>
      <c r="B39" s="15">
        <v>0</v>
      </c>
      <c r="C39" s="18">
        <f>B39/$B$43</f>
        <v>0</v>
      </c>
      <c r="D39" s="88"/>
      <c r="E39" s="88"/>
      <c r="F39" s="88"/>
      <c r="G39" s="88"/>
      <c r="H39" s="88"/>
    </row>
    <row r="40" spans="1:8" x14ac:dyDescent="0.2">
      <c r="A40" s="6" t="s">
        <v>43</v>
      </c>
      <c r="B40" s="15">
        <v>0</v>
      </c>
      <c r="C40" s="18">
        <f>B40/$B$43</f>
        <v>0</v>
      </c>
      <c r="D40" s="88"/>
      <c r="E40" s="88"/>
      <c r="F40" s="88"/>
      <c r="G40" s="88"/>
      <c r="H40" s="88"/>
    </row>
    <row r="41" spans="1:8" ht="15" x14ac:dyDescent="0.25">
      <c r="A41" s="5" t="s">
        <v>54</v>
      </c>
      <c r="B41" s="14">
        <f>SUM(B39:B40)</f>
        <v>0</v>
      </c>
      <c r="C41" s="21">
        <f>B41/$B$43</f>
        <v>0</v>
      </c>
      <c r="D41" s="88"/>
      <c r="E41" s="88"/>
      <c r="F41" s="88"/>
      <c r="G41" s="88"/>
      <c r="H41" s="88"/>
    </row>
    <row r="42" spans="1:8" ht="15" x14ac:dyDescent="0.25">
      <c r="A42" s="5" t="s">
        <v>55</v>
      </c>
      <c r="B42" s="26">
        <f>B14+B24</f>
        <v>964.53999999999985</v>
      </c>
      <c r="C42" s="21">
        <f>B42/$B$43</f>
        <v>4.2077518013622161E-4</v>
      </c>
      <c r="D42" s="88"/>
      <c r="E42" s="88"/>
      <c r="F42" s="88"/>
      <c r="G42" s="88"/>
      <c r="H42" s="88"/>
    </row>
    <row r="43" spans="1:8" s="45" customFormat="1" ht="30" customHeight="1" x14ac:dyDescent="0.2">
      <c r="A43" s="42" t="s">
        <v>151</v>
      </c>
      <c r="B43" s="43">
        <v>2292293</v>
      </c>
      <c r="C43" s="71">
        <f>B43/$B$43</f>
        <v>1</v>
      </c>
      <c r="D43" s="88"/>
      <c r="E43" s="88"/>
      <c r="F43" s="88"/>
      <c r="G43" s="88"/>
      <c r="H43" s="88"/>
    </row>
    <row r="44" spans="1:8" s="1" customFormat="1" hidden="1" x14ac:dyDescent="0.2">
      <c r="A44" s="54" t="s">
        <v>175</v>
      </c>
      <c r="B44" s="60" t="s">
        <v>175</v>
      </c>
      <c r="C44" s="54" t="s">
        <v>175</v>
      </c>
      <c r="D44" s="88"/>
      <c r="E44" s="88"/>
      <c r="F44" s="88"/>
      <c r="G44" s="88"/>
      <c r="H44" s="88"/>
    </row>
    <row r="45" spans="1:8" s="45" customFormat="1" ht="30" customHeight="1" x14ac:dyDescent="0.2">
      <c r="A45" s="39" t="s">
        <v>30</v>
      </c>
      <c r="B45" s="43">
        <v>2747201</v>
      </c>
      <c r="C45" s="56" t="s">
        <v>175</v>
      </c>
      <c r="D45" s="88"/>
      <c r="E45" s="88"/>
      <c r="F45" s="88"/>
      <c r="G45" s="88"/>
      <c r="H45" s="88"/>
    </row>
    <row r="46" spans="1:8" s="1" customFormat="1" hidden="1" x14ac:dyDescent="0.2">
      <c r="A46" s="54" t="s">
        <v>175</v>
      </c>
      <c r="B46" s="60" t="s">
        <v>175</v>
      </c>
      <c r="C46" s="54" t="s">
        <v>175</v>
      </c>
      <c r="D46" s="88"/>
      <c r="E46" s="88"/>
      <c r="F46" s="88"/>
      <c r="G46" s="88"/>
      <c r="H46" s="88"/>
    </row>
    <row r="47" spans="1:8" s="1" customFormat="1" ht="15" x14ac:dyDescent="0.25">
      <c r="A47" s="10" t="s">
        <v>152</v>
      </c>
      <c r="B47" s="9">
        <f>AVERAGE(B43,B45)</f>
        <v>2519747</v>
      </c>
      <c r="C47" s="54" t="s">
        <v>175</v>
      </c>
      <c r="D47" s="88"/>
      <c r="E47" s="88"/>
      <c r="F47" s="88"/>
      <c r="G47" s="88"/>
      <c r="H47" s="88"/>
    </row>
    <row r="48" spans="1:8" x14ac:dyDescent="0.2">
      <c r="A48" s="87" t="s">
        <v>176</v>
      </c>
      <c r="B48" s="88"/>
      <c r="C48" s="88"/>
      <c r="D48" s="88"/>
      <c r="E48" s="88"/>
      <c r="F48" s="88"/>
      <c r="G48" s="88"/>
      <c r="H48" s="88"/>
    </row>
  </sheetData>
  <mergeCells count="3">
    <mergeCell ref="A1:H1"/>
    <mergeCell ref="D2:H47"/>
    <mergeCell ref="A48:H48"/>
  </mergeCells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F6B4F5-18AB-4BB2-A8B9-4D0745D42521}">
  <dimension ref="A1:I43"/>
  <sheetViews>
    <sheetView rightToLeft="1" workbookViewId="0">
      <selection activeCell="A17" sqref="A17"/>
    </sheetView>
  </sheetViews>
  <sheetFormatPr defaultRowHeight="14.25" x14ac:dyDescent="0.2"/>
  <cols>
    <col min="1" max="1" width="48.25" bestFit="1" customWidth="1"/>
    <col min="2" max="2" width="9.625" customWidth="1"/>
    <col min="3" max="3" width="12.25" customWidth="1"/>
    <col min="255" max="255" width="9.375" bestFit="1" customWidth="1"/>
    <col min="256" max="256" width="7.875" bestFit="1" customWidth="1"/>
    <col min="257" max="257" width="48.25" bestFit="1" customWidth="1"/>
    <col min="258" max="258" width="8.875" bestFit="1" customWidth="1"/>
    <col min="259" max="259" width="10.375" bestFit="1" customWidth="1"/>
    <col min="511" max="511" width="9.375" bestFit="1" customWidth="1"/>
    <col min="512" max="512" width="7.875" bestFit="1" customWidth="1"/>
    <col min="513" max="513" width="48.25" bestFit="1" customWidth="1"/>
    <col min="514" max="514" width="8.875" bestFit="1" customWidth="1"/>
    <col min="515" max="515" width="10.375" bestFit="1" customWidth="1"/>
    <col min="767" max="767" width="9.375" bestFit="1" customWidth="1"/>
    <col min="768" max="768" width="7.875" bestFit="1" customWidth="1"/>
    <col min="769" max="769" width="48.25" bestFit="1" customWidth="1"/>
    <col min="770" max="770" width="8.875" bestFit="1" customWidth="1"/>
    <col min="771" max="771" width="10.375" bestFit="1" customWidth="1"/>
    <col min="1023" max="1023" width="9.375" bestFit="1" customWidth="1"/>
    <col min="1024" max="1024" width="7.875" bestFit="1" customWidth="1"/>
    <col min="1025" max="1025" width="48.25" bestFit="1" customWidth="1"/>
    <col min="1026" max="1026" width="8.875" bestFit="1" customWidth="1"/>
    <col min="1027" max="1027" width="10.375" bestFit="1" customWidth="1"/>
    <col min="1279" max="1279" width="9.375" bestFit="1" customWidth="1"/>
    <col min="1280" max="1280" width="7.875" bestFit="1" customWidth="1"/>
    <col min="1281" max="1281" width="48.25" bestFit="1" customWidth="1"/>
    <col min="1282" max="1282" width="8.875" bestFit="1" customWidth="1"/>
    <col min="1283" max="1283" width="10.375" bestFit="1" customWidth="1"/>
    <col min="1535" max="1535" width="9.375" bestFit="1" customWidth="1"/>
    <col min="1536" max="1536" width="7.875" bestFit="1" customWidth="1"/>
    <col min="1537" max="1537" width="48.25" bestFit="1" customWidth="1"/>
    <col min="1538" max="1538" width="8.875" bestFit="1" customWidth="1"/>
    <col min="1539" max="1539" width="10.375" bestFit="1" customWidth="1"/>
    <col min="1791" max="1791" width="9.375" bestFit="1" customWidth="1"/>
    <col min="1792" max="1792" width="7.875" bestFit="1" customWidth="1"/>
    <col min="1793" max="1793" width="48.25" bestFit="1" customWidth="1"/>
    <col min="1794" max="1794" width="8.875" bestFit="1" customWidth="1"/>
    <col min="1795" max="1795" width="10.375" bestFit="1" customWidth="1"/>
    <col min="2047" max="2047" width="9.375" bestFit="1" customWidth="1"/>
    <col min="2048" max="2048" width="7.875" bestFit="1" customWidth="1"/>
    <col min="2049" max="2049" width="48.25" bestFit="1" customWidth="1"/>
    <col min="2050" max="2050" width="8.875" bestFit="1" customWidth="1"/>
    <col min="2051" max="2051" width="10.375" bestFit="1" customWidth="1"/>
    <col min="2303" max="2303" width="9.375" bestFit="1" customWidth="1"/>
    <col min="2304" max="2304" width="7.875" bestFit="1" customWidth="1"/>
    <col min="2305" max="2305" width="48.25" bestFit="1" customWidth="1"/>
    <col min="2306" max="2306" width="8.875" bestFit="1" customWidth="1"/>
    <col min="2307" max="2307" width="10.375" bestFit="1" customWidth="1"/>
    <col min="2559" max="2559" width="9.375" bestFit="1" customWidth="1"/>
    <col min="2560" max="2560" width="7.875" bestFit="1" customWidth="1"/>
    <col min="2561" max="2561" width="48.25" bestFit="1" customWidth="1"/>
    <col min="2562" max="2562" width="8.875" bestFit="1" customWidth="1"/>
    <col min="2563" max="2563" width="10.375" bestFit="1" customWidth="1"/>
    <col min="2815" max="2815" width="9.375" bestFit="1" customWidth="1"/>
    <col min="2816" max="2816" width="7.875" bestFit="1" customWidth="1"/>
    <col min="2817" max="2817" width="48.25" bestFit="1" customWidth="1"/>
    <col min="2818" max="2818" width="8.875" bestFit="1" customWidth="1"/>
    <col min="2819" max="2819" width="10.375" bestFit="1" customWidth="1"/>
    <col min="3071" max="3071" width="9.375" bestFit="1" customWidth="1"/>
    <col min="3072" max="3072" width="7.875" bestFit="1" customWidth="1"/>
    <col min="3073" max="3073" width="48.25" bestFit="1" customWidth="1"/>
    <col min="3074" max="3074" width="8.875" bestFit="1" customWidth="1"/>
    <col min="3075" max="3075" width="10.375" bestFit="1" customWidth="1"/>
    <col min="3327" max="3327" width="9.375" bestFit="1" customWidth="1"/>
    <col min="3328" max="3328" width="7.875" bestFit="1" customWidth="1"/>
    <col min="3329" max="3329" width="48.25" bestFit="1" customWidth="1"/>
    <col min="3330" max="3330" width="8.875" bestFit="1" customWidth="1"/>
    <col min="3331" max="3331" width="10.375" bestFit="1" customWidth="1"/>
    <col min="3583" max="3583" width="9.375" bestFit="1" customWidth="1"/>
    <col min="3584" max="3584" width="7.875" bestFit="1" customWidth="1"/>
    <col min="3585" max="3585" width="48.25" bestFit="1" customWidth="1"/>
    <col min="3586" max="3586" width="8.875" bestFit="1" customWidth="1"/>
    <col min="3587" max="3587" width="10.375" bestFit="1" customWidth="1"/>
    <col min="3839" max="3839" width="9.375" bestFit="1" customWidth="1"/>
    <col min="3840" max="3840" width="7.875" bestFit="1" customWidth="1"/>
    <col min="3841" max="3841" width="48.25" bestFit="1" customWidth="1"/>
    <col min="3842" max="3842" width="8.875" bestFit="1" customWidth="1"/>
    <col min="3843" max="3843" width="10.375" bestFit="1" customWidth="1"/>
    <col min="4095" max="4095" width="9.375" bestFit="1" customWidth="1"/>
    <col min="4096" max="4096" width="7.875" bestFit="1" customWidth="1"/>
    <col min="4097" max="4097" width="48.25" bestFit="1" customWidth="1"/>
    <col min="4098" max="4098" width="8.875" bestFit="1" customWidth="1"/>
    <col min="4099" max="4099" width="10.375" bestFit="1" customWidth="1"/>
    <col min="4351" max="4351" width="9.375" bestFit="1" customWidth="1"/>
    <col min="4352" max="4352" width="7.875" bestFit="1" customWidth="1"/>
    <col min="4353" max="4353" width="48.25" bestFit="1" customWidth="1"/>
    <col min="4354" max="4354" width="8.875" bestFit="1" customWidth="1"/>
    <col min="4355" max="4355" width="10.375" bestFit="1" customWidth="1"/>
    <col min="4607" max="4607" width="9.375" bestFit="1" customWidth="1"/>
    <col min="4608" max="4608" width="7.875" bestFit="1" customWidth="1"/>
    <col min="4609" max="4609" width="48.25" bestFit="1" customWidth="1"/>
    <col min="4610" max="4610" width="8.875" bestFit="1" customWidth="1"/>
    <col min="4611" max="4611" width="10.375" bestFit="1" customWidth="1"/>
    <col min="4863" max="4863" width="9.375" bestFit="1" customWidth="1"/>
    <col min="4864" max="4864" width="7.875" bestFit="1" customWidth="1"/>
    <col min="4865" max="4865" width="48.25" bestFit="1" customWidth="1"/>
    <col min="4866" max="4866" width="8.875" bestFit="1" customWidth="1"/>
    <col min="4867" max="4867" width="10.375" bestFit="1" customWidth="1"/>
    <col min="5119" max="5119" width="9.375" bestFit="1" customWidth="1"/>
    <col min="5120" max="5120" width="7.875" bestFit="1" customWidth="1"/>
    <col min="5121" max="5121" width="48.25" bestFit="1" customWidth="1"/>
    <col min="5122" max="5122" width="8.875" bestFit="1" customWidth="1"/>
    <col min="5123" max="5123" width="10.375" bestFit="1" customWidth="1"/>
    <col min="5375" max="5375" width="9.375" bestFit="1" customWidth="1"/>
    <col min="5376" max="5376" width="7.875" bestFit="1" customWidth="1"/>
    <col min="5377" max="5377" width="48.25" bestFit="1" customWidth="1"/>
    <col min="5378" max="5378" width="8.875" bestFit="1" customWidth="1"/>
    <col min="5379" max="5379" width="10.375" bestFit="1" customWidth="1"/>
    <col min="5631" max="5631" width="9.375" bestFit="1" customWidth="1"/>
    <col min="5632" max="5632" width="7.875" bestFit="1" customWidth="1"/>
    <col min="5633" max="5633" width="48.25" bestFit="1" customWidth="1"/>
    <col min="5634" max="5634" width="8.875" bestFit="1" customWidth="1"/>
    <col min="5635" max="5635" width="10.375" bestFit="1" customWidth="1"/>
    <col min="5887" max="5887" width="9.375" bestFit="1" customWidth="1"/>
    <col min="5888" max="5888" width="7.875" bestFit="1" customWidth="1"/>
    <col min="5889" max="5889" width="48.25" bestFit="1" customWidth="1"/>
    <col min="5890" max="5890" width="8.875" bestFit="1" customWidth="1"/>
    <col min="5891" max="5891" width="10.375" bestFit="1" customWidth="1"/>
    <col min="6143" max="6143" width="9.375" bestFit="1" customWidth="1"/>
    <col min="6144" max="6144" width="7.875" bestFit="1" customWidth="1"/>
    <col min="6145" max="6145" width="48.25" bestFit="1" customWidth="1"/>
    <col min="6146" max="6146" width="8.875" bestFit="1" customWidth="1"/>
    <col min="6147" max="6147" width="10.375" bestFit="1" customWidth="1"/>
    <col min="6399" max="6399" width="9.375" bestFit="1" customWidth="1"/>
    <col min="6400" max="6400" width="7.875" bestFit="1" customWidth="1"/>
    <col min="6401" max="6401" width="48.25" bestFit="1" customWidth="1"/>
    <col min="6402" max="6402" width="8.875" bestFit="1" customWidth="1"/>
    <col min="6403" max="6403" width="10.375" bestFit="1" customWidth="1"/>
    <col min="6655" max="6655" width="9.375" bestFit="1" customWidth="1"/>
    <col min="6656" max="6656" width="7.875" bestFit="1" customWidth="1"/>
    <col min="6657" max="6657" width="48.25" bestFit="1" customWidth="1"/>
    <col min="6658" max="6658" width="8.875" bestFit="1" customWidth="1"/>
    <col min="6659" max="6659" width="10.375" bestFit="1" customWidth="1"/>
    <col min="6911" max="6911" width="9.375" bestFit="1" customWidth="1"/>
    <col min="6912" max="6912" width="7.875" bestFit="1" customWidth="1"/>
    <col min="6913" max="6913" width="48.25" bestFit="1" customWidth="1"/>
    <col min="6914" max="6914" width="8.875" bestFit="1" customWidth="1"/>
    <col min="6915" max="6915" width="10.375" bestFit="1" customWidth="1"/>
    <col min="7167" max="7167" width="9.375" bestFit="1" customWidth="1"/>
    <col min="7168" max="7168" width="7.875" bestFit="1" customWidth="1"/>
    <col min="7169" max="7169" width="48.25" bestFit="1" customWidth="1"/>
    <col min="7170" max="7170" width="8.875" bestFit="1" customWidth="1"/>
    <col min="7171" max="7171" width="10.375" bestFit="1" customWidth="1"/>
    <col min="7423" max="7423" width="9.375" bestFit="1" customWidth="1"/>
    <col min="7424" max="7424" width="7.875" bestFit="1" customWidth="1"/>
    <col min="7425" max="7425" width="48.25" bestFit="1" customWidth="1"/>
    <col min="7426" max="7426" width="8.875" bestFit="1" customWidth="1"/>
    <col min="7427" max="7427" width="10.375" bestFit="1" customWidth="1"/>
    <col min="7679" max="7679" width="9.375" bestFit="1" customWidth="1"/>
    <col min="7680" max="7680" width="7.875" bestFit="1" customWidth="1"/>
    <col min="7681" max="7681" width="48.25" bestFit="1" customWidth="1"/>
    <col min="7682" max="7682" width="8.875" bestFit="1" customWidth="1"/>
    <col min="7683" max="7683" width="10.375" bestFit="1" customWidth="1"/>
    <col min="7935" max="7935" width="9.375" bestFit="1" customWidth="1"/>
    <col min="7936" max="7936" width="7.875" bestFit="1" customWidth="1"/>
    <col min="7937" max="7937" width="48.25" bestFit="1" customWidth="1"/>
    <col min="7938" max="7938" width="8.875" bestFit="1" customWidth="1"/>
    <col min="7939" max="7939" width="10.375" bestFit="1" customWidth="1"/>
    <col min="8191" max="8191" width="9.375" bestFit="1" customWidth="1"/>
    <col min="8192" max="8192" width="7.875" bestFit="1" customWidth="1"/>
    <col min="8193" max="8193" width="48.25" bestFit="1" customWidth="1"/>
    <col min="8194" max="8194" width="8.875" bestFit="1" customWidth="1"/>
    <col min="8195" max="8195" width="10.375" bestFit="1" customWidth="1"/>
    <col min="8447" max="8447" width="9.375" bestFit="1" customWidth="1"/>
    <col min="8448" max="8448" width="7.875" bestFit="1" customWidth="1"/>
    <col min="8449" max="8449" width="48.25" bestFit="1" customWidth="1"/>
    <col min="8450" max="8450" width="8.875" bestFit="1" customWidth="1"/>
    <col min="8451" max="8451" width="10.375" bestFit="1" customWidth="1"/>
    <col min="8703" max="8703" width="9.375" bestFit="1" customWidth="1"/>
    <col min="8704" max="8704" width="7.875" bestFit="1" customWidth="1"/>
    <col min="8705" max="8705" width="48.25" bestFit="1" customWidth="1"/>
    <col min="8706" max="8706" width="8.875" bestFit="1" customWidth="1"/>
    <col min="8707" max="8707" width="10.375" bestFit="1" customWidth="1"/>
    <col min="8959" max="8959" width="9.375" bestFit="1" customWidth="1"/>
    <col min="8960" max="8960" width="7.875" bestFit="1" customWidth="1"/>
    <col min="8961" max="8961" width="48.25" bestFit="1" customWidth="1"/>
    <col min="8962" max="8962" width="8.875" bestFit="1" customWidth="1"/>
    <col min="8963" max="8963" width="10.375" bestFit="1" customWidth="1"/>
    <col min="9215" max="9215" width="9.375" bestFit="1" customWidth="1"/>
    <col min="9216" max="9216" width="7.875" bestFit="1" customWidth="1"/>
    <col min="9217" max="9217" width="48.25" bestFit="1" customWidth="1"/>
    <col min="9218" max="9218" width="8.875" bestFit="1" customWidth="1"/>
    <col min="9219" max="9219" width="10.375" bestFit="1" customWidth="1"/>
    <col min="9471" max="9471" width="9.375" bestFit="1" customWidth="1"/>
    <col min="9472" max="9472" width="7.875" bestFit="1" customWidth="1"/>
    <col min="9473" max="9473" width="48.25" bestFit="1" customWidth="1"/>
    <col min="9474" max="9474" width="8.875" bestFit="1" customWidth="1"/>
    <col min="9475" max="9475" width="10.375" bestFit="1" customWidth="1"/>
    <col min="9727" max="9727" width="9.375" bestFit="1" customWidth="1"/>
    <col min="9728" max="9728" width="7.875" bestFit="1" customWidth="1"/>
    <col min="9729" max="9729" width="48.25" bestFit="1" customWidth="1"/>
    <col min="9730" max="9730" width="8.875" bestFit="1" customWidth="1"/>
    <col min="9731" max="9731" width="10.375" bestFit="1" customWidth="1"/>
    <col min="9983" max="9983" width="9.375" bestFit="1" customWidth="1"/>
    <col min="9984" max="9984" width="7.875" bestFit="1" customWidth="1"/>
    <col min="9985" max="9985" width="48.25" bestFit="1" customWidth="1"/>
    <col min="9986" max="9986" width="8.875" bestFit="1" customWidth="1"/>
    <col min="9987" max="9987" width="10.375" bestFit="1" customWidth="1"/>
    <col min="10239" max="10239" width="9.375" bestFit="1" customWidth="1"/>
    <col min="10240" max="10240" width="7.875" bestFit="1" customWidth="1"/>
    <col min="10241" max="10241" width="48.25" bestFit="1" customWidth="1"/>
    <col min="10242" max="10242" width="8.875" bestFit="1" customWidth="1"/>
    <col min="10243" max="10243" width="10.375" bestFit="1" customWidth="1"/>
    <col min="10495" max="10495" width="9.375" bestFit="1" customWidth="1"/>
    <col min="10496" max="10496" width="7.875" bestFit="1" customWidth="1"/>
    <col min="10497" max="10497" width="48.25" bestFit="1" customWidth="1"/>
    <col min="10498" max="10498" width="8.875" bestFit="1" customWidth="1"/>
    <col min="10499" max="10499" width="10.375" bestFit="1" customWidth="1"/>
    <col min="10751" max="10751" width="9.375" bestFit="1" customWidth="1"/>
    <col min="10752" max="10752" width="7.875" bestFit="1" customWidth="1"/>
    <col min="10753" max="10753" width="48.25" bestFit="1" customWidth="1"/>
    <col min="10754" max="10754" width="8.875" bestFit="1" customWidth="1"/>
    <col min="10755" max="10755" width="10.375" bestFit="1" customWidth="1"/>
    <col min="11007" max="11007" width="9.375" bestFit="1" customWidth="1"/>
    <col min="11008" max="11008" width="7.875" bestFit="1" customWidth="1"/>
    <col min="11009" max="11009" width="48.25" bestFit="1" customWidth="1"/>
    <col min="11010" max="11010" width="8.875" bestFit="1" customWidth="1"/>
    <col min="11011" max="11011" width="10.375" bestFit="1" customWidth="1"/>
    <col min="11263" max="11263" width="9.375" bestFit="1" customWidth="1"/>
    <col min="11264" max="11264" width="7.875" bestFit="1" customWidth="1"/>
    <col min="11265" max="11265" width="48.25" bestFit="1" customWidth="1"/>
    <col min="11266" max="11266" width="8.875" bestFit="1" customWidth="1"/>
    <col min="11267" max="11267" width="10.375" bestFit="1" customWidth="1"/>
    <col min="11519" max="11519" width="9.375" bestFit="1" customWidth="1"/>
    <col min="11520" max="11520" width="7.875" bestFit="1" customWidth="1"/>
    <col min="11521" max="11521" width="48.25" bestFit="1" customWidth="1"/>
    <col min="11522" max="11522" width="8.875" bestFit="1" customWidth="1"/>
    <col min="11523" max="11523" width="10.375" bestFit="1" customWidth="1"/>
    <col min="11775" max="11775" width="9.375" bestFit="1" customWidth="1"/>
    <col min="11776" max="11776" width="7.875" bestFit="1" customWidth="1"/>
    <col min="11777" max="11777" width="48.25" bestFit="1" customWidth="1"/>
    <col min="11778" max="11778" width="8.875" bestFit="1" customWidth="1"/>
    <col min="11779" max="11779" width="10.375" bestFit="1" customWidth="1"/>
    <col min="12031" max="12031" width="9.375" bestFit="1" customWidth="1"/>
    <col min="12032" max="12032" width="7.875" bestFit="1" customWidth="1"/>
    <col min="12033" max="12033" width="48.25" bestFit="1" customWidth="1"/>
    <col min="12034" max="12034" width="8.875" bestFit="1" customWidth="1"/>
    <col min="12035" max="12035" width="10.375" bestFit="1" customWidth="1"/>
    <col min="12287" max="12287" width="9.375" bestFit="1" customWidth="1"/>
    <col min="12288" max="12288" width="7.875" bestFit="1" customWidth="1"/>
    <col min="12289" max="12289" width="48.25" bestFit="1" customWidth="1"/>
    <col min="12290" max="12290" width="8.875" bestFit="1" customWidth="1"/>
    <col min="12291" max="12291" width="10.375" bestFit="1" customWidth="1"/>
    <col min="12543" max="12543" width="9.375" bestFit="1" customWidth="1"/>
    <col min="12544" max="12544" width="7.875" bestFit="1" customWidth="1"/>
    <col min="12545" max="12545" width="48.25" bestFit="1" customWidth="1"/>
    <col min="12546" max="12546" width="8.875" bestFit="1" customWidth="1"/>
    <col min="12547" max="12547" width="10.375" bestFit="1" customWidth="1"/>
    <col min="12799" max="12799" width="9.375" bestFit="1" customWidth="1"/>
    <col min="12800" max="12800" width="7.875" bestFit="1" customWidth="1"/>
    <col min="12801" max="12801" width="48.25" bestFit="1" customWidth="1"/>
    <col min="12802" max="12802" width="8.875" bestFit="1" customWidth="1"/>
    <col min="12803" max="12803" width="10.375" bestFit="1" customWidth="1"/>
    <col min="13055" max="13055" width="9.375" bestFit="1" customWidth="1"/>
    <col min="13056" max="13056" width="7.875" bestFit="1" customWidth="1"/>
    <col min="13057" max="13057" width="48.25" bestFit="1" customWidth="1"/>
    <col min="13058" max="13058" width="8.875" bestFit="1" customWidth="1"/>
    <col min="13059" max="13059" width="10.375" bestFit="1" customWidth="1"/>
    <col min="13311" max="13311" width="9.375" bestFit="1" customWidth="1"/>
    <col min="13312" max="13312" width="7.875" bestFit="1" customWidth="1"/>
    <col min="13313" max="13313" width="48.25" bestFit="1" customWidth="1"/>
    <col min="13314" max="13314" width="8.875" bestFit="1" customWidth="1"/>
    <col min="13315" max="13315" width="10.375" bestFit="1" customWidth="1"/>
    <col min="13567" max="13567" width="9.375" bestFit="1" customWidth="1"/>
    <col min="13568" max="13568" width="7.875" bestFit="1" customWidth="1"/>
    <col min="13569" max="13569" width="48.25" bestFit="1" customWidth="1"/>
    <col min="13570" max="13570" width="8.875" bestFit="1" customWidth="1"/>
    <col min="13571" max="13571" width="10.375" bestFit="1" customWidth="1"/>
    <col min="13823" max="13823" width="9.375" bestFit="1" customWidth="1"/>
    <col min="13824" max="13824" width="7.875" bestFit="1" customWidth="1"/>
    <col min="13825" max="13825" width="48.25" bestFit="1" customWidth="1"/>
    <col min="13826" max="13826" width="8.875" bestFit="1" customWidth="1"/>
    <col min="13827" max="13827" width="10.375" bestFit="1" customWidth="1"/>
    <col min="14079" max="14079" width="9.375" bestFit="1" customWidth="1"/>
    <col min="14080" max="14080" width="7.875" bestFit="1" customWidth="1"/>
    <col min="14081" max="14081" width="48.25" bestFit="1" customWidth="1"/>
    <col min="14082" max="14082" width="8.875" bestFit="1" customWidth="1"/>
    <col min="14083" max="14083" width="10.375" bestFit="1" customWidth="1"/>
    <col min="14335" max="14335" width="9.375" bestFit="1" customWidth="1"/>
    <col min="14336" max="14336" width="7.875" bestFit="1" customWidth="1"/>
    <col min="14337" max="14337" width="48.25" bestFit="1" customWidth="1"/>
    <col min="14338" max="14338" width="8.875" bestFit="1" customWidth="1"/>
    <col min="14339" max="14339" width="10.375" bestFit="1" customWidth="1"/>
    <col min="14591" max="14591" width="9.375" bestFit="1" customWidth="1"/>
    <col min="14592" max="14592" width="7.875" bestFit="1" customWidth="1"/>
    <col min="14593" max="14593" width="48.25" bestFit="1" customWidth="1"/>
    <col min="14594" max="14594" width="8.875" bestFit="1" customWidth="1"/>
    <col min="14595" max="14595" width="10.375" bestFit="1" customWidth="1"/>
    <col min="14847" max="14847" width="9.375" bestFit="1" customWidth="1"/>
    <col min="14848" max="14848" width="7.875" bestFit="1" customWidth="1"/>
    <col min="14849" max="14849" width="48.25" bestFit="1" customWidth="1"/>
    <col min="14850" max="14850" width="8.875" bestFit="1" customWidth="1"/>
    <col min="14851" max="14851" width="10.375" bestFit="1" customWidth="1"/>
    <col min="15103" max="15103" width="9.375" bestFit="1" customWidth="1"/>
    <col min="15104" max="15104" width="7.875" bestFit="1" customWidth="1"/>
    <col min="15105" max="15105" width="48.25" bestFit="1" customWidth="1"/>
    <col min="15106" max="15106" width="8.875" bestFit="1" customWidth="1"/>
    <col min="15107" max="15107" width="10.375" bestFit="1" customWidth="1"/>
    <col min="15359" max="15359" width="9.375" bestFit="1" customWidth="1"/>
    <col min="15360" max="15360" width="7.875" bestFit="1" customWidth="1"/>
    <col min="15361" max="15361" width="48.25" bestFit="1" customWidth="1"/>
    <col min="15362" max="15362" width="8.875" bestFit="1" customWidth="1"/>
    <col min="15363" max="15363" width="10.375" bestFit="1" customWidth="1"/>
    <col min="15615" max="15615" width="9.375" bestFit="1" customWidth="1"/>
    <col min="15616" max="15616" width="7.875" bestFit="1" customWidth="1"/>
    <col min="15617" max="15617" width="48.25" bestFit="1" customWidth="1"/>
    <col min="15618" max="15618" width="8.875" bestFit="1" customWidth="1"/>
    <col min="15619" max="15619" width="10.375" bestFit="1" customWidth="1"/>
    <col min="15871" max="15871" width="9.375" bestFit="1" customWidth="1"/>
    <col min="15872" max="15872" width="7.875" bestFit="1" customWidth="1"/>
    <col min="15873" max="15873" width="48.25" bestFit="1" customWidth="1"/>
    <col min="15874" max="15874" width="8.875" bestFit="1" customWidth="1"/>
    <col min="15875" max="15875" width="10.375" bestFit="1" customWidth="1"/>
    <col min="16127" max="16127" width="9.375" bestFit="1" customWidth="1"/>
    <col min="16128" max="16128" width="7.875" bestFit="1" customWidth="1"/>
    <col min="16129" max="16129" width="48.25" bestFit="1" customWidth="1"/>
    <col min="16130" max="16130" width="8.875" bestFit="1" customWidth="1"/>
    <col min="16131" max="16131" width="10.375" bestFit="1" customWidth="1"/>
  </cols>
  <sheetData>
    <row r="1" spans="1:9" ht="15" x14ac:dyDescent="0.25">
      <c r="A1" s="86" t="s">
        <v>147</v>
      </c>
      <c r="B1" s="86"/>
      <c r="C1" s="86"/>
      <c r="D1" s="86"/>
      <c r="E1" s="86"/>
      <c r="F1" s="86"/>
      <c r="G1" s="86"/>
      <c r="H1" s="86"/>
      <c r="I1" s="86"/>
    </row>
    <row r="2" spans="1:9" x14ac:dyDescent="0.2">
      <c r="A2" t="s">
        <v>1</v>
      </c>
      <c r="B2" t="s">
        <v>2</v>
      </c>
      <c r="C2" t="s">
        <v>3</v>
      </c>
      <c r="D2" s="87" t="s">
        <v>175</v>
      </c>
      <c r="E2" s="88"/>
      <c r="F2" s="88"/>
      <c r="G2" s="88"/>
      <c r="H2" s="88"/>
      <c r="I2" s="88"/>
    </row>
    <row r="3" spans="1:9" ht="15" x14ac:dyDescent="0.25">
      <c r="A3" s="79" t="s">
        <v>32</v>
      </c>
      <c r="B3" s="64" t="s">
        <v>175</v>
      </c>
      <c r="C3" s="64" t="s">
        <v>175</v>
      </c>
      <c r="D3" s="88"/>
      <c r="E3" s="88"/>
      <c r="F3" s="88"/>
      <c r="G3" s="88"/>
      <c r="H3" s="88"/>
      <c r="I3" s="88"/>
    </row>
    <row r="4" spans="1:9" ht="15" x14ac:dyDescent="0.25">
      <c r="A4" s="81" t="s">
        <v>33</v>
      </c>
      <c r="B4" s="64" t="s">
        <v>175</v>
      </c>
      <c r="C4" s="64" t="s">
        <v>175</v>
      </c>
      <c r="D4" s="88"/>
      <c r="E4" s="88"/>
      <c r="F4" s="88"/>
      <c r="G4" s="88"/>
      <c r="H4" s="88"/>
      <c r="I4" s="88"/>
    </row>
    <row r="5" spans="1:9" x14ac:dyDescent="0.2">
      <c r="A5" s="6" t="s">
        <v>34</v>
      </c>
      <c r="B5" s="13">
        <v>0</v>
      </c>
      <c r="C5" s="18">
        <f>B5/$B$38</f>
        <v>0</v>
      </c>
      <c r="D5" s="88"/>
      <c r="E5" s="88"/>
      <c r="F5" s="88"/>
      <c r="G5" s="88"/>
      <c r="H5" s="88"/>
      <c r="I5" s="88"/>
    </row>
    <row r="6" spans="1:9" ht="15" x14ac:dyDescent="0.25">
      <c r="A6" s="5" t="s">
        <v>35</v>
      </c>
      <c r="B6" s="12">
        <f>SUM(B5)</f>
        <v>0</v>
      </c>
      <c r="C6" s="21">
        <f t="shared" ref="C6:C38" si="0">B6/$B$38</f>
        <v>0</v>
      </c>
      <c r="D6" s="88"/>
      <c r="E6" s="88"/>
      <c r="F6" s="88"/>
      <c r="G6" s="88"/>
      <c r="H6" s="88"/>
      <c r="I6" s="88"/>
    </row>
    <row r="7" spans="1:9" ht="15" x14ac:dyDescent="0.25">
      <c r="A7" s="81" t="s">
        <v>36</v>
      </c>
      <c r="B7" s="64" t="s">
        <v>175</v>
      </c>
      <c r="C7" s="65" t="s">
        <v>175</v>
      </c>
      <c r="D7" s="88"/>
      <c r="E7" s="88"/>
      <c r="F7" s="88"/>
      <c r="G7" s="88"/>
      <c r="H7" s="88"/>
      <c r="I7" s="88"/>
    </row>
    <row r="8" spans="1:9" x14ac:dyDescent="0.2">
      <c r="A8" s="6" t="s">
        <v>37</v>
      </c>
      <c r="B8" s="7">
        <v>14.94</v>
      </c>
      <c r="C8" s="18">
        <f t="shared" si="0"/>
        <v>2.408745001934735E-4</v>
      </c>
      <c r="D8" s="88"/>
      <c r="E8" s="88"/>
      <c r="F8" s="88"/>
      <c r="G8" s="88"/>
      <c r="H8" s="88"/>
      <c r="I8" s="88"/>
    </row>
    <row r="9" spans="1:9" ht="15" x14ac:dyDescent="0.25">
      <c r="A9" s="5" t="s">
        <v>38</v>
      </c>
      <c r="B9" s="8">
        <f>SUM(B8)</f>
        <v>14.94</v>
      </c>
      <c r="C9" s="21">
        <f t="shared" si="0"/>
        <v>2.408745001934735E-4</v>
      </c>
      <c r="D9" s="88"/>
      <c r="E9" s="88"/>
      <c r="F9" s="88"/>
      <c r="G9" s="88"/>
      <c r="H9" s="88"/>
      <c r="I9" s="88"/>
    </row>
    <row r="10" spans="1:9" ht="15" x14ac:dyDescent="0.25">
      <c r="A10" s="5" t="s">
        <v>39</v>
      </c>
      <c r="B10" s="8">
        <f>B6+B9</f>
        <v>14.94</v>
      </c>
      <c r="C10" s="21">
        <f t="shared" si="0"/>
        <v>2.408745001934735E-4</v>
      </c>
      <c r="D10" s="88"/>
      <c r="E10" s="88"/>
      <c r="F10" s="88"/>
      <c r="G10" s="88"/>
      <c r="H10" s="88"/>
      <c r="I10" s="88"/>
    </row>
    <row r="11" spans="1:9" ht="15" x14ac:dyDescent="0.25">
      <c r="A11" s="79" t="s">
        <v>40</v>
      </c>
      <c r="B11" s="64" t="s">
        <v>175</v>
      </c>
      <c r="C11" s="65" t="s">
        <v>175</v>
      </c>
      <c r="D11" s="88"/>
      <c r="E11" s="88"/>
      <c r="F11" s="88"/>
      <c r="G11" s="88"/>
      <c r="H11" s="88"/>
      <c r="I11" s="88"/>
    </row>
    <row r="12" spans="1:9" ht="15" x14ac:dyDescent="0.25">
      <c r="A12" s="81" t="s">
        <v>33</v>
      </c>
      <c r="B12" s="64" t="s">
        <v>175</v>
      </c>
      <c r="C12" s="65" t="s">
        <v>175</v>
      </c>
      <c r="D12" s="88"/>
      <c r="E12" s="88"/>
      <c r="F12" s="88"/>
      <c r="G12" s="88"/>
      <c r="H12" s="88"/>
      <c r="I12" s="88"/>
    </row>
    <row r="13" spans="1:9" x14ac:dyDescent="0.2">
      <c r="A13" s="6" t="s">
        <v>41</v>
      </c>
      <c r="B13" s="13">
        <v>0</v>
      </c>
      <c r="C13" s="18">
        <f t="shared" si="0"/>
        <v>0</v>
      </c>
      <c r="D13" s="88"/>
      <c r="E13" s="88"/>
      <c r="F13" s="88"/>
      <c r="G13" s="88"/>
      <c r="H13" s="88"/>
      <c r="I13" s="88"/>
    </row>
    <row r="14" spans="1:9" x14ac:dyDescent="0.2">
      <c r="A14" s="6" t="s">
        <v>42</v>
      </c>
      <c r="B14" s="30">
        <v>0</v>
      </c>
      <c r="C14" s="18">
        <f t="shared" si="0"/>
        <v>0</v>
      </c>
      <c r="D14" s="88"/>
      <c r="E14" s="88"/>
      <c r="F14" s="88"/>
      <c r="G14" s="88"/>
      <c r="H14" s="88"/>
      <c r="I14" s="88"/>
    </row>
    <row r="15" spans="1:9" x14ac:dyDescent="0.2">
      <c r="A15" s="6" t="s">
        <v>43</v>
      </c>
      <c r="B15" s="13">
        <v>0</v>
      </c>
      <c r="C15" s="18">
        <f t="shared" si="0"/>
        <v>0</v>
      </c>
      <c r="D15" s="88"/>
      <c r="E15" s="88"/>
      <c r="F15" s="88"/>
      <c r="G15" s="88"/>
      <c r="H15" s="88"/>
      <c r="I15" s="88"/>
    </row>
    <row r="16" spans="1:9" ht="15" x14ac:dyDescent="0.25">
      <c r="A16" s="5" t="s">
        <v>35</v>
      </c>
      <c r="B16" s="12">
        <f>SUM(B13:B15)</f>
        <v>0</v>
      </c>
      <c r="C16" s="21">
        <f t="shared" si="0"/>
        <v>0</v>
      </c>
      <c r="D16" s="88"/>
      <c r="E16" s="88"/>
      <c r="F16" s="88"/>
      <c r="G16" s="88"/>
      <c r="H16" s="88"/>
      <c r="I16" s="88"/>
    </row>
    <row r="17" spans="1:9" ht="15" x14ac:dyDescent="0.25">
      <c r="A17" s="81" t="s">
        <v>36</v>
      </c>
      <c r="B17" s="64" t="s">
        <v>175</v>
      </c>
      <c r="C17" s="65" t="s">
        <v>175</v>
      </c>
      <c r="D17" s="88"/>
      <c r="E17" s="88"/>
      <c r="F17" s="88"/>
      <c r="G17" s="88"/>
      <c r="H17" s="88"/>
      <c r="I17" s="88"/>
    </row>
    <row r="18" spans="1:9" x14ac:dyDescent="0.2">
      <c r="A18" s="6" t="s">
        <v>37</v>
      </c>
      <c r="B18">
        <v>1.26</v>
      </c>
      <c r="C18" s="18">
        <f t="shared" si="0"/>
        <v>2.0314716883786921E-5</v>
      </c>
      <c r="D18" s="88"/>
      <c r="E18" s="88"/>
      <c r="F18" s="88"/>
      <c r="G18" s="88"/>
      <c r="H18" s="88"/>
      <c r="I18" s="88"/>
    </row>
    <row r="19" spans="1:9" ht="15" x14ac:dyDescent="0.25">
      <c r="A19" s="5" t="s">
        <v>38</v>
      </c>
      <c r="B19" s="4">
        <f>SUM(B18)</f>
        <v>1.26</v>
      </c>
      <c r="C19" s="21">
        <f t="shared" si="0"/>
        <v>2.0314716883786921E-5</v>
      </c>
      <c r="D19" s="88"/>
      <c r="E19" s="88"/>
      <c r="F19" s="88"/>
      <c r="G19" s="88"/>
      <c r="H19" s="88"/>
      <c r="I19" s="88"/>
    </row>
    <row r="20" spans="1:9" ht="15" x14ac:dyDescent="0.25">
      <c r="A20" s="5" t="s">
        <v>44</v>
      </c>
      <c r="B20" s="4">
        <f>B16+B19</f>
        <v>1.26</v>
      </c>
      <c r="C20" s="21">
        <f t="shared" si="0"/>
        <v>2.0314716883786921E-5</v>
      </c>
      <c r="D20" s="88"/>
      <c r="E20" s="88"/>
      <c r="F20" s="88"/>
      <c r="G20" s="88"/>
      <c r="H20" s="88"/>
      <c r="I20" s="88"/>
    </row>
    <row r="21" spans="1:9" ht="15" x14ac:dyDescent="0.25">
      <c r="A21" s="79" t="s">
        <v>45</v>
      </c>
      <c r="B21" s="64" t="s">
        <v>175</v>
      </c>
      <c r="C21" s="65" t="s">
        <v>175</v>
      </c>
      <c r="D21" s="88"/>
      <c r="E21" s="88"/>
      <c r="F21" s="88"/>
      <c r="G21" s="88"/>
      <c r="H21" s="88"/>
      <c r="I21" s="88"/>
    </row>
    <row r="22" spans="1:9" x14ac:dyDescent="0.2">
      <c r="A22" s="6" t="s">
        <v>37</v>
      </c>
      <c r="B22" s="13">
        <v>0</v>
      </c>
      <c r="C22" s="18">
        <f t="shared" si="0"/>
        <v>0</v>
      </c>
      <c r="D22" s="88"/>
      <c r="E22" s="88"/>
      <c r="F22" s="88"/>
      <c r="G22" s="88"/>
      <c r="H22" s="88"/>
      <c r="I22" s="88"/>
    </row>
    <row r="23" spans="1:9" ht="15" x14ac:dyDescent="0.25">
      <c r="A23" s="5" t="s">
        <v>46</v>
      </c>
      <c r="B23" s="12">
        <f>SUM(B22)</f>
        <v>0</v>
      </c>
      <c r="C23" s="21">
        <f t="shared" si="0"/>
        <v>0</v>
      </c>
      <c r="D23" s="88"/>
      <c r="E23" s="88"/>
      <c r="F23" s="88"/>
      <c r="G23" s="88"/>
      <c r="H23" s="88"/>
      <c r="I23" s="88"/>
    </row>
    <row r="24" spans="1:9" ht="15" x14ac:dyDescent="0.25">
      <c r="A24" s="79" t="s">
        <v>47</v>
      </c>
      <c r="B24" s="64" t="s">
        <v>175</v>
      </c>
      <c r="C24" s="65" t="s">
        <v>175</v>
      </c>
      <c r="D24" s="88"/>
      <c r="E24" s="88"/>
      <c r="F24" s="88"/>
      <c r="G24" s="88"/>
      <c r="H24" s="88"/>
      <c r="I24" s="88"/>
    </row>
    <row r="25" spans="1:9" x14ac:dyDescent="0.2">
      <c r="A25" s="6" t="s">
        <v>48</v>
      </c>
      <c r="B25" s="13">
        <v>0</v>
      </c>
      <c r="C25" s="18">
        <f t="shared" si="0"/>
        <v>0</v>
      </c>
      <c r="D25" s="88"/>
      <c r="E25" s="88"/>
      <c r="F25" s="88"/>
      <c r="G25" s="88"/>
      <c r="H25" s="88"/>
      <c r="I25" s="88"/>
    </row>
    <row r="26" spans="1:9" x14ac:dyDescent="0.2">
      <c r="A26" s="6" t="s">
        <v>49</v>
      </c>
      <c r="B26" s="30">
        <v>0</v>
      </c>
      <c r="C26" s="18">
        <f t="shared" si="0"/>
        <v>0</v>
      </c>
      <c r="D26" s="88"/>
      <c r="E26" s="88"/>
      <c r="F26" s="88"/>
      <c r="G26" s="88"/>
      <c r="H26" s="88"/>
      <c r="I26" s="88"/>
    </row>
    <row r="27" spans="1:9" x14ac:dyDescent="0.2">
      <c r="A27" s="6" t="s">
        <v>43</v>
      </c>
      <c r="B27" s="13">
        <v>0</v>
      </c>
      <c r="C27" s="18">
        <f t="shared" si="0"/>
        <v>0</v>
      </c>
      <c r="D27" s="88"/>
      <c r="E27" s="88"/>
      <c r="F27" s="88"/>
      <c r="G27" s="88"/>
      <c r="H27" s="88"/>
      <c r="I27" s="88"/>
    </row>
    <row r="28" spans="1:9" ht="15" x14ac:dyDescent="0.25">
      <c r="A28" s="5" t="s">
        <v>50</v>
      </c>
      <c r="B28" s="12">
        <f>SUM(B25:B27)</f>
        <v>0</v>
      </c>
      <c r="C28" s="21">
        <f t="shared" si="0"/>
        <v>0</v>
      </c>
      <c r="D28" s="88"/>
      <c r="E28" s="88"/>
      <c r="F28" s="88"/>
      <c r="G28" s="88"/>
      <c r="H28" s="88"/>
      <c r="I28" s="88"/>
    </row>
    <row r="29" spans="1:9" ht="15" x14ac:dyDescent="0.25">
      <c r="A29" s="79" t="s">
        <v>51</v>
      </c>
      <c r="B29" s="64" t="s">
        <v>175</v>
      </c>
      <c r="C29" s="65" t="s">
        <v>175</v>
      </c>
      <c r="D29" s="88"/>
      <c r="E29" s="88"/>
      <c r="F29" s="88"/>
      <c r="G29" s="88"/>
      <c r="H29" s="88"/>
      <c r="I29" s="88"/>
    </row>
    <row r="30" spans="1:9" x14ac:dyDescent="0.2">
      <c r="A30" s="6" t="s">
        <v>48</v>
      </c>
      <c r="B30" s="30">
        <v>0</v>
      </c>
      <c r="C30" s="18">
        <f t="shared" si="0"/>
        <v>0</v>
      </c>
      <c r="D30" s="88"/>
      <c r="E30" s="88"/>
      <c r="F30" s="88"/>
      <c r="G30" s="88"/>
      <c r="H30" s="88"/>
      <c r="I30" s="88"/>
    </row>
    <row r="31" spans="1:9" x14ac:dyDescent="0.2">
      <c r="A31" s="6" t="s">
        <v>43</v>
      </c>
      <c r="B31" s="13">
        <v>0</v>
      </c>
      <c r="C31" s="18">
        <f t="shared" si="0"/>
        <v>0</v>
      </c>
      <c r="D31" s="88"/>
      <c r="E31" s="88"/>
      <c r="F31" s="88"/>
      <c r="G31" s="88"/>
      <c r="H31" s="88"/>
      <c r="I31" s="88"/>
    </row>
    <row r="32" spans="1:9" ht="15" x14ac:dyDescent="0.25">
      <c r="A32" s="5" t="s">
        <v>52</v>
      </c>
      <c r="B32" s="12">
        <f>SUM(B30:B31)</f>
        <v>0</v>
      </c>
      <c r="C32" s="21">
        <f t="shared" si="0"/>
        <v>0</v>
      </c>
      <c r="D32" s="88"/>
      <c r="E32" s="88"/>
      <c r="F32" s="88"/>
      <c r="G32" s="88"/>
      <c r="H32" s="88"/>
      <c r="I32" s="88"/>
    </row>
    <row r="33" spans="1:9" ht="15" x14ac:dyDescent="0.25">
      <c r="A33" s="79" t="s">
        <v>53</v>
      </c>
      <c r="B33" s="64" t="s">
        <v>175</v>
      </c>
      <c r="C33" s="65" t="s">
        <v>175</v>
      </c>
      <c r="D33" s="88"/>
      <c r="E33" s="88"/>
      <c r="F33" s="88"/>
      <c r="G33" s="88"/>
      <c r="H33" s="88"/>
      <c r="I33" s="88"/>
    </row>
    <row r="34" spans="1:9" x14ac:dyDescent="0.2">
      <c r="A34" s="6" t="s">
        <v>48</v>
      </c>
      <c r="B34" s="30">
        <v>0</v>
      </c>
      <c r="C34" s="18">
        <f t="shared" si="0"/>
        <v>0</v>
      </c>
      <c r="D34" s="88"/>
      <c r="E34" s="88"/>
      <c r="F34" s="88"/>
      <c r="G34" s="88"/>
      <c r="H34" s="88"/>
      <c r="I34" s="88"/>
    </row>
    <row r="35" spans="1:9" x14ac:dyDescent="0.2">
      <c r="A35" s="6" t="s">
        <v>43</v>
      </c>
      <c r="B35" s="13">
        <v>0</v>
      </c>
      <c r="C35" s="18">
        <f t="shared" si="0"/>
        <v>0</v>
      </c>
      <c r="D35" s="88"/>
      <c r="E35" s="88"/>
      <c r="F35" s="88"/>
      <c r="G35" s="88"/>
      <c r="H35" s="88"/>
      <c r="I35" s="88"/>
    </row>
    <row r="36" spans="1:9" ht="15" x14ac:dyDescent="0.25">
      <c r="A36" s="5" t="s">
        <v>54</v>
      </c>
      <c r="B36" s="12">
        <f>SUM(B34:B35)</f>
        <v>0</v>
      </c>
      <c r="C36" s="24">
        <f t="shared" si="0"/>
        <v>0</v>
      </c>
      <c r="D36" s="88"/>
      <c r="E36" s="88"/>
      <c r="F36" s="88"/>
      <c r="G36" s="88"/>
      <c r="H36" s="88"/>
      <c r="I36" s="88"/>
    </row>
    <row r="37" spans="1:9" ht="15" x14ac:dyDescent="0.25">
      <c r="A37" s="5" t="s">
        <v>55</v>
      </c>
      <c r="B37" s="8">
        <f>B9+B19</f>
        <v>16.2</v>
      </c>
      <c r="C37" s="21">
        <f t="shared" si="0"/>
        <v>2.6118921707726041E-4</v>
      </c>
      <c r="D37" s="88"/>
      <c r="E37" s="88"/>
      <c r="F37" s="88"/>
      <c r="G37" s="88"/>
      <c r="H37" s="88"/>
      <c r="I37" s="88"/>
    </row>
    <row r="38" spans="1:9" s="45" customFormat="1" ht="29.25" customHeight="1" x14ac:dyDescent="0.2">
      <c r="A38" s="42" t="s">
        <v>151</v>
      </c>
      <c r="B38" s="46">
        <v>62024</v>
      </c>
      <c r="C38" s="71">
        <f t="shared" si="0"/>
        <v>1</v>
      </c>
      <c r="D38" s="88"/>
      <c r="E38" s="88"/>
      <c r="F38" s="88"/>
      <c r="G38" s="88"/>
      <c r="H38" s="88"/>
      <c r="I38" s="88"/>
    </row>
    <row r="39" spans="1:9" s="1" customFormat="1" hidden="1" x14ac:dyDescent="0.2">
      <c r="A39" s="54" t="s">
        <v>175</v>
      </c>
      <c r="B39" s="54" t="s">
        <v>175</v>
      </c>
      <c r="C39" s="54" t="s">
        <v>175</v>
      </c>
      <c r="D39" s="88"/>
      <c r="E39" s="88"/>
      <c r="F39" s="88"/>
      <c r="G39" s="88"/>
      <c r="H39" s="88"/>
      <c r="I39" s="88"/>
    </row>
    <row r="40" spans="1:9" s="45" customFormat="1" ht="29.25" customHeight="1" x14ac:dyDescent="0.2">
      <c r="A40" s="39" t="s">
        <v>30</v>
      </c>
      <c r="B40" s="46">
        <v>69074</v>
      </c>
      <c r="C40" s="58" t="s">
        <v>175</v>
      </c>
      <c r="D40" s="88"/>
      <c r="E40" s="88"/>
      <c r="F40" s="88"/>
      <c r="G40" s="88"/>
      <c r="H40" s="88"/>
      <c r="I40" s="88"/>
    </row>
    <row r="41" spans="1:9" s="1" customFormat="1" hidden="1" x14ac:dyDescent="0.2">
      <c r="A41" s="54" t="s">
        <v>175</v>
      </c>
      <c r="B41" s="54" t="s">
        <v>175</v>
      </c>
      <c r="C41" s="54" t="s">
        <v>175</v>
      </c>
      <c r="D41" s="88"/>
      <c r="E41" s="88"/>
      <c r="F41" s="88"/>
      <c r="G41" s="88"/>
      <c r="H41" s="88"/>
      <c r="I41" s="88"/>
    </row>
    <row r="42" spans="1:9" s="1" customFormat="1" ht="15" x14ac:dyDescent="0.25">
      <c r="A42" s="10" t="s">
        <v>152</v>
      </c>
      <c r="B42" s="3">
        <f>AVERAGE(B38,B40)</f>
        <v>65549</v>
      </c>
      <c r="C42" s="54" t="s">
        <v>175</v>
      </c>
      <c r="D42" s="88"/>
      <c r="E42" s="88"/>
      <c r="F42" s="88"/>
      <c r="G42" s="88"/>
      <c r="H42" s="88"/>
      <c r="I42" s="88"/>
    </row>
    <row r="43" spans="1:9" x14ac:dyDescent="0.2">
      <c r="A43" s="87" t="s">
        <v>176</v>
      </c>
      <c r="B43" s="88"/>
      <c r="C43" s="88"/>
      <c r="D43" s="88"/>
      <c r="E43" s="88"/>
      <c r="F43" s="88"/>
      <c r="G43" s="88"/>
      <c r="H43" s="88"/>
      <c r="I43" s="88"/>
    </row>
  </sheetData>
  <mergeCells count="3">
    <mergeCell ref="A1:I1"/>
    <mergeCell ref="D2:I42"/>
    <mergeCell ref="A43:I43"/>
  </mergeCells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B3580D-789B-4138-AD7E-310DD9BFBD19}">
  <dimension ref="A1:I43"/>
  <sheetViews>
    <sheetView rightToLeft="1" workbookViewId="0">
      <selection activeCell="A17" sqref="A17"/>
    </sheetView>
  </sheetViews>
  <sheetFormatPr defaultRowHeight="14.25" x14ac:dyDescent="0.2"/>
  <cols>
    <col min="1" max="1" width="48.25" bestFit="1" customWidth="1"/>
    <col min="2" max="2" width="9.625" customWidth="1"/>
    <col min="3" max="3" width="12.25" customWidth="1"/>
    <col min="255" max="255" width="9.375" bestFit="1" customWidth="1"/>
    <col min="256" max="256" width="7.875" bestFit="1" customWidth="1"/>
    <col min="257" max="257" width="48.25" bestFit="1" customWidth="1"/>
    <col min="258" max="258" width="8.875" bestFit="1" customWidth="1"/>
    <col min="259" max="259" width="10.375" bestFit="1" customWidth="1"/>
    <col min="511" max="511" width="9.375" bestFit="1" customWidth="1"/>
    <col min="512" max="512" width="7.875" bestFit="1" customWidth="1"/>
    <col min="513" max="513" width="48.25" bestFit="1" customWidth="1"/>
    <col min="514" max="514" width="8.875" bestFit="1" customWidth="1"/>
    <col min="515" max="515" width="10.375" bestFit="1" customWidth="1"/>
    <col min="767" max="767" width="9.375" bestFit="1" customWidth="1"/>
    <col min="768" max="768" width="7.875" bestFit="1" customWidth="1"/>
    <col min="769" max="769" width="48.25" bestFit="1" customWidth="1"/>
    <col min="770" max="770" width="8.875" bestFit="1" customWidth="1"/>
    <col min="771" max="771" width="10.375" bestFit="1" customWidth="1"/>
    <col min="1023" max="1023" width="9.375" bestFit="1" customWidth="1"/>
    <col min="1024" max="1024" width="7.875" bestFit="1" customWidth="1"/>
    <col min="1025" max="1025" width="48.25" bestFit="1" customWidth="1"/>
    <col min="1026" max="1026" width="8.875" bestFit="1" customWidth="1"/>
    <col min="1027" max="1027" width="10.375" bestFit="1" customWidth="1"/>
    <col min="1279" max="1279" width="9.375" bestFit="1" customWidth="1"/>
    <col min="1280" max="1280" width="7.875" bestFit="1" customWidth="1"/>
    <col min="1281" max="1281" width="48.25" bestFit="1" customWidth="1"/>
    <col min="1282" max="1282" width="8.875" bestFit="1" customWidth="1"/>
    <col min="1283" max="1283" width="10.375" bestFit="1" customWidth="1"/>
    <col min="1535" max="1535" width="9.375" bestFit="1" customWidth="1"/>
    <col min="1536" max="1536" width="7.875" bestFit="1" customWidth="1"/>
    <col min="1537" max="1537" width="48.25" bestFit="1" customWidth="1"/>
    <col min="1538" max="1538" width="8.875" bestFit="1" customWidth="1"/>
    <col min="1539" max="1539" width="10.375" bestFit="1" customWidth="1"/>
    <col min="1791" max="1791" width="9.375" bestFit="1" customWidth="1"/>
    <col min="1792" max="1792" width="7.875" bestFit="1" customWidth="1"/>
    <col min="1793" max="1793" width="48.25" bestFit="1" customWidth="1"/>
    <col min="1794" max="1794" width="8.875" bestFit="1" customWidth="1"/>
    <col min="1795" max="1795" width="10.375" bestFit="1" customWidth="1"/>
    <col min="2047" max="2047" width="9.375" bestFit="1" customWidth="1"/>
    <col min="2048" max="2048" width="7.875" bestFit="1" customWidth="1"/>
    <col min="2049" max="2049" width="48.25" bestFit="1" customWidth="1"/>
    <col min="2050" max="2050" width="8.875" bestFit="1" customWidth="1"/>
    <col min="2051" max="2051" width="10.375" bestFit="1" customWidth="1"/>
    <col min="2303" max="2303" width="9.375" bestFit="1" customWidth="1"/>
    <col min="2304" max="2304" width="7.875" bestFit="1" customWidth="1"/>
    <col min="2305" max="2305" width="48.25" bestFit="1" customWidth="1"/>
    <col min="2306" max="2306" width="8.875" bestFit="1" customWidth="1"/>
    <col min="2307" max="2307" width="10.375" bestFit="1" customWidth="1"/>
    <col min="2559" max="2559" width="9.375" bestFit="1" customWidth="1"/>
    <col min="2560" max="2560" width="7.875" bestFit="1" customWidth="1"/>
    <col min="2561" max="2561" width="48.25" bestFit="1" customWidth="1"/>
    <col min="2562" max="2562" width="8.875" bestFit="1" customWidth="1"/>
    <col min="2563" max="2563" width="10.375" bestFit="1" customWidth="1"/>
    <col min="2815" max="2815" width="9.375" bestFit="1" customWidth="1"/>
    <col min="2816" max="2816" width="7.875" bestFit="1" customWidth="1"/>
    <col min="2817" max="2817" width="48.25" bestFit="1" customWidth="1"/>
    <col min="2818" max="2818" width="8.875" bestFit="1" customWidth="1"/>
    <col min="2819" max="2819" width="10.375" bestFit="1" customWidth="1"/>
    <col min="3071" max="3071" width="9.375" bestFit="1" customWidth="1"/>
    <col min="3072" max="3072" width="7.875" bestFit="1" customWidth="1"/>
    <col min="3073" max="3073" width="48.25" bestFit="1" customWidth="1"/>
    <col min="3074" max="3074" width="8.875" bestFit="1" customWidth="1"/>
    <col min="3075" max="3075" width="10.375" bestFit="1" customWidth="1"/>
    <col min="3327" max="3327" width="9.375" bestFit="1" customWidth="1"/>
    <col min="3328" max="3328" width="7.875" bestFit="1" customWidth="1"/>
    <col min="3329" max="3329" width="48.25" bestFit="1" customWidth="1"/>
    <col min="3330" max="3330" width="8.875" bestFit="1" customWidth="1"/>
    <col min="3331" max="3331" width="10.375" bestFit="1" customWidth="1"/>
    <col min="3583" max="3583" width="9.375" bestFit="1" customWidth="1"/>
    <col min="3584" max="3584" width="7.875" bestFit="1" customWidth="1"/>
    <col min="3585" max="3585" width="48.25" bestFit="1" customWidth="1"/>
    <col min="3586" max="3586" width="8.875" bestFit="1" customWidth="1"/>
    <col min="3587" max="3587" width="10.375" bestFit="1" customWidth="1"/>
    <col min="3839" max="3839" width="9.375" bestFit="1" customWidth="1"/>
    <col min="3840" max="3840" width="7.875" bestFit="1" customWidth="1"/>
    <col min="3841" max="3841" width="48.25" bestFit="1" customWidth="1"/>
    <col min="3842" max="3842" width="8.875" bestFit="1" customWidth="1"/>
    <col min="3843" max="3843" width="10.375" bestFit="1" customWidth="1"/>
    <col min="4095" max="4095" width="9.375" bestFit="1" customWidth="1"/>
    <col min="4096" max="4096" width="7.875" bestFit="1" customWidth="1"/>
    <col min="4097" max="4097" width="48.25" bestFit="1" customWidth="1"/>
    <col min="4098" max="4098" width="8.875" bestFit="1" customWidth="1"/>
    <col min="4099" max="4099" width="10.375" bestFit="1" customWidth="1"/>
    <col min="4351" max="4351" width="9.375" bestFit="1" customWidth="1"/>
    <col min="4352" max="4352" width="7.875" bestFit="1" customWidth="1"/>
    <col min="4353" max="4353" width="48.25" bestFit="1" customWidth="1"/>
    <col min="4354" max="4354" width="8.875" bestFit="1" customWidth="1"/>
    <col min="4355" max="4355" width="10.375" bestFit="1" customWidth="1"/>
    <col min="4607" max="4607" width="9.375" bestFit="1" customWidth="1"/>
    <col min="4608" max="4608" width="7.875" bestFit="1" customWidth="1"/>
    <col min="4609" max="4609" width="48.25" bestFit="1" customWidth="1"/>
    <col min="4610" max="4610" width="8.875" bestFit="1" customWidth="1"/>
    <col min="4611" max="4611" width="10.375" bestFit="1" customWidth="1"/>
    <col min="4863" max="4863" width="9.375" bestFit="1" customWidth="1"/>
    <col min="4864" max="4864" width="7.875" bestFit="1" customWidth="1"/>
    <col min="4865" max="4865" width="48.25" bestFit="1" customWidth="1"/>
    <col min="4866" max="4866" width="8.875" bestFit="1" customWidth="1"/>
    <col min="4867" max="4867" width="10.375" bestFit="1" customWidth="1"/>
    <col min="5119" max="5119" width="9.375" bestFit="1" customWidth="1"/>
    <col min="5120" max="5120" width="7.875" bestFit="1" customWidth="1"/>
    <col min="5121" max="5121" width="48.25" bestFit="1" customWidth="1"/>
    <col min="5122" max="5122" width="8.875" bestFit="1" customWidth="1"/>
    <col min="5123" max="5123" width="10.375" bestFit="1" customWidth="1"/>
    <col min="5375" max="5375" width="9.375" bestFit="1" customWidth="1"/>
    <col min="5376" max="5376" width="7.875" bestFit="1" customWidth="1"/>
    <col min="5377" max="5377" width="48.25" bestFit="1" customWidth="1"/>
    <col min="5378" max="5378" width="8.875" bestFit="1" customWidth="1"/>
    <col min="5379" max="5379" width="10.375" bestFit="1" customWidth="1"/>
    <col min="5631" max="5631" width="9.375" bestFit="1" customWidth="1"/>
    <col min="5632" max="5632" width="7.875" bestFit="1" customWidth="1"/>
    <col min="5633" max="5633" width="48.25" bestFit="1" customWidth="1"/>
    <col min="5634" max="5634" width="8.875" bestFit="1" customWidth="1"/>
    <col min="5635" max="5635" width="10.375" bestFit="1" customWidth="1"/>
    <col min="5887" max="5887" width="9.375" bestFit="1" customWidth="1"/>
    <col min="5888" max="5888" width="7.875" bestFit="1" customWidth="1"/>
    <col min="5889" max="5889" width="48.25" bestFit="1" customWidth="1"/>
    <col min="5890" max="5890" width="8.875" bestFit="1" customWidth="1"/>
    <col min="5891" max="5891" width="10.375" bestFit="1" customWidth="1"/>
    <col min="6143" max="6143" width="9.375" bestFit="1" customWidth="1"/>
    <col min="6144" max="6144" width="7.875" bestFit="1" customWidth="1"/>
    <col min="6145" max="6145" width="48.25" bestFit="1" customWidth="1"/>
    <col min="6146" max="6146" width="8.875" bestFit="1" customWidth="1"/>
    <col min="6147" max="6147" width="10.375" bestFit="1" customWidth="1"/>
    <col min="6399" max="6399" width="9.375" bestFit="1" customWidth="1"/>
    <col min="6400" max="6400" width="7.875" bestFit="1" customWidth="1"/>
    <col min="6401" max="6401" width="48.25" bestFit="1" customWidth="1"/>
    <col min="6402" max="6402" width="8.875" bestFit="1" customWidth="1"/>
    <col min="6403" max="6403" width="10.375" bestFit="1" customWidth="1"/>
    <col min="6655" max="6655" width="9.375" bestFit="1" customWidth="1"/>
    <col min="6656" max="6656" width="7.875" bestFit="1" customWidth="1"/>
    <col min="6657" max="6657" width="48.25" bestFit="1" customWidth="1"/>
    <col min="6658" max="6658" width="8.875" bestFit="1" customWidth="1"/>
    <col min="6659" max="6659" width="10.375" bestFit="1" customWidth="1"/>
    <col min="6911" max="6911" width="9.375" bestFit="1" customWidth="1"/>
    <col min="6912" max="6912" width="7.875" bestFit="1" customWidth="1"/>
    <col min="6913" max="6913" width="48.25" bestFit="1" customWidth="1"/>
    <col min="6914" max="6914" width="8.875" bestFit="1" customWidth="1"/>
    <col min="6915" max="6915" width="10.375" bestFit="1" customWidth="1"/>
    <col min="7167" max="7167" width="9.375" bestFit="1" customWidth="1"/>
    <col min="7168" max="7168" width="7.875" bestFit="1" customWidth="1"/>
    <col min="7169" max="7169" width="48.25" bestFit="1" customWidth="1"/>
    <col min="7170" max="7170" width="8.875" bestFit="1" customWidth="1"/>
    <col min="7171" max="7171" width="10.375" bestFit="1" customWidth="1"/>
    <col min="7423" max="7423" width="9.375" bestFit="1" customWidth="1"/>
    <col min="7424" max="7424" width="7.875" bestFit="1" customWidth="1"/>
    <col min="7425" max="7425" width="48.25" bestFit="1" customWidth="1"/>
    <col min="7426" max="7426" width="8.875" bestFit="1" customWidth="1"/>
    <col min="7427" max="7427" width="10.375" bestFit="1" customWidth="1"/>
    <col min="7679" max="7679" width="9.375" bestFit="1" customWidth="1"/>
    <col min="7680" max="7680" width="7.875" bestFit="1" customWidth="1"/>
    <col min="7681" max="7681" width="48.25" bestFit="1" customWidth="1"/>
    <col min="7682" max="7682" width="8.875" bestFit="1" customWidth="1"/>
    <col min="7683" max="7683" width="10.375" bestFit="1" customWidth="1"/>
    <col min="7935" max="7935" width="9.375" bestFit="1" customWidth="1"/>
    <col min="7936" max="7936" width="7.875" bestFit="1" customWidth="1"/>
    <col min="7937" max="7937" width="48.25" bestFit="1" customWidth="1"/>
    <col min="7938" max="7938" width="8.875" bestFit="1" customWidth="1"/>
    <col min="7939" max="7939" width="10.375" bestFit="1" customWidth="1"/>
    <col min="8191" max="8191" width="9.375" bestFit="1" customWidth="1"/>
    <col min="8192" max="8192" width="7.875" bestFit="1" customWidth="1"/>
    <col min="8193" max="8193" width="48.25" bestFit="1" customWidth="1"/>
    <col min="8194" max="8194" width="8.875" bestFit="1" customWidth="1"/>
    <col min="8195" max="8195" width="10.375" bestFit="1" customWidth="1"/>
    <col min="8447" max="8447" width="9.375" bestFit="1" customWidth="1"/>
    <col min="8448" max="8448" width="7.875" bestFit="1" customWidth="1"/>
    <col min="8449" max="8449" width="48.25" bestFit="1" customWidth="1"/>
    <col min="8450" max="8450" width="8.875" bestFit="1" customWidth="1"/>
    <col min="8451" max="8451" width="10.375" bestFit="1" customWidth="1"/>
    <col min="8703" max="8703" width="9.375" bestFit="1" customWidth="1"/>
    <col min="8704" max="8704" width="7.875" bestFit="1" customWidth="1"/>
    <col min="8705" max="8705" width="48.25" bestFit="1" customWidth="1"/>
    <col min="8706" max="8706" width="8.875" bestFit="1" customWidth="1"/>
    <col min="8707" max="8707" width="10.375" bestFit="1" customWidth="1"/>
    <col min="8959" max="8959" width="9.375" bestFit="1" customWidth="1"/>
    <col min="8960" max="8960" width="7.875" bestFit="1" customWidth="1"/>
    <col min="8961" max="8961" width="48.25" bestFit="1" customWidth="1"/>
    <col min="8962" max="8962" width="8.875" bestFit="1" customWidth="1"/>
    <col min="8963" max="8963" width="10.375" bestFit="1" customWidth="1"/>
    <col min="9215" max="9215" width="9.375" bestFit="1" customWidth="1"/>
    <col min="9216" max="9216" width="7.875" bestFit="1" customWidth="1"/>
    <col min="9217" max="9217" width="48.25" bestFit="1" customWidth="1"/>
    <col min="9218" max="9218" width="8.875" bestFit="1" customWidth="1"/>
    <col min="9219" max="9219" width="10.375" bestFit="1" customWidth="1"/>
    <col min="9471" max="9471" width="9.375" bestFit="1" customWidth="1"/>
    <col min="9472" max="9472" width="7.875" bestFit="1" customWidth="1"/>
    <col min="9473" max="9473" width="48.25" bestFit="1" customWidth="1"/>
    <col min="9474" max="9474" width="8.875" bestFit="1" customWidth="1"/>
    <col min="9475" max="9475" width="10.375" bestFit="1" customWidth="1"/>
    <col min="9727" max="9727" width="9.375" bestFit="1" customWidth="1"/>
    <col min="9728" max="9728" width="7.875" bestFit="1" customWidth="1"/>
    <col min="9729" max="9729" width="48.25" bestFit="1" customWidth="1"/>
    <col min="9730" max="9730" width="8.875" bestFit="1" customWidth="1"/>
    <col min="9731" max="9731" width="10.375" bestFit="1" customWidth="1"/>
    <col min="9983" max="9983" width="9.375" bestFit="1" customWidth="1"/>
    <col min="9984" max="9984" width="7.875" bestFit="1" customWidth="1"/>
    <col min="9985" max="9985" width="48.25" bestFit="1" customWidth="1"/>
    <col min="9986" max="9986" width="8.875" bestFit="1" customWidth="1"/>
    <col min="9987" max="9987" width="10.375" bestFit="1" customWidth="1"/>
    <col min="10239" max="10239" width="9.375" bestFit="1" customWidth="1"/>
    <col min="10240" max="10240" width="7.875" bestFit="1" customWidth="1"/>
    <col min="10241" max="10241" width="48.25" bestFit="1" customWidth="1"/>
    <col min="10242" max="10242" width="8.875" bestFit="1" customWidth="1"/>
    <col min="10243" max="10243" width="10.375" bestFit="1" customWidth="1"/>
    <col min="10495" max="10495" width="9.375" bestFit="1" customWidth="1"/>
    <col min="10496" max="10496" width="7.875" bestFit="1" customWidth="1"/>
    <col min="10497" max="10497" width="48.25" bestFit="1" customWidth="1"/>
    <col min="10498" max="10498" width="8.875" bestFit="1" customWidth="1"/>
    <col min="10499" max="10499" width="10.375" bestFit="1" customWidth="1"/>
    <col min="10751" max="10751" width="9.375" bestFit="1" customWidth="1"/>
    <col min="10752" max="10752" width="7.875" bestFit="1" customWidth="1"/>
    <col min="10753" max="10753" width="48.25" bestFit="1" customWidth="1"/>
    <col min="10754" max="10754" width="8.875" bestFit="1" customWidth="1"/>
    <col min="10755" max="10755" width="10.375" bestFit="1" customWidth="1"/>
    <col min="11007" max="11007" width="9.375" bestFit="1" customWidth="1"/>
    <col min="11008" max="11008" width="7.875" bestFit="1" customWidth="1"/>
    <col min="11009" max="11009" width="48.25" bestFit="1" customWidth="1"/>
    <col min="11010" max="11010" width="8.875" bestFit="1" customWidth="1"/>
    <col min="11011" max="11011" width="10.375" bestFit="1" customWidth="1"/>
    <col min="11263" max="11263" width="9.375" bestFit="1" customWidth="1"/>
    <col min="11264" max="11264" width="7.875" bestFit="1" customWidth="1"/>
    <col min="11265" max="11265" width="48.25" bestFit="1" customWidth="1"/>
    <col min="11266" max="11266" width="8.875" bestFit="1" customWidth="1"/>
    <col min="11267" max="11267" width="10.375" bestFit="1" customWidth="1"/>
    <col min="11519" max="11519" width="9.375" bestFit="1" customWidth="1"/>
    <col min="11520" max="11520" width="7.875" bestFit="1" customWidth="1"/>
    <col min="11521" max="11521" width="48.25" bestFit="1" customWidth="1"/>
    <col min="11522" max="11522" width="8.875" bestFit="1" customWidth="1"/>
    <col min="11523" max="11523" width="10.375" bestFit="1" customWidth="1"/>
    <col min="11775" max="11775" width="9.375" bestFit="1" customWidth="1"/>
    <col min="11776" max="11776" width="7.875" bestFit="1" customWidth="1"/>
    <col min="11777" max="11777" width="48.25" bestFit="1" customWidth="1"/>
    <col min="11778" max="11778" width="8.875" bestFit="1" customWidth="1"/>
    <col min="11779" max="11779" width="10.375" bestFit="1" customWidth="1"/>
    <col min="12031" max="12031" width="9.375" bestFit="1" customWidth="1"/>
    <col min="12032" max="12032" width="7.875" bestFit="1" customWidth="1"/>
    <col min="12033" max="12033" width="48.25" bestFit="1" customWidth="1"/>
    <col min="12034" max="12034" width="8.875" bestFit="1" customWidth="1"/>
    <col min="12035" max="12035" width="10.375" bestFit="1" customWidth="1"/>
    <col min="12287" max="12287" width="9.375" bestFit="1" customWidth="1"/>
    <col min="12288" max="12288" width="7.875" bestFit="1" customWidth="1"/>
    <col min="12289" max="12289" width="48.25" bestFit="1" customWidth="1"/>
    <col min="12290" max="12290" width="8.875" bestFit="1" customWidth="1"/>
    <col min="12291" max="12291" width="10.375" bestFit="1" customWidth="1"/>
    <col min="12543" max="12543" width="9.375" bestFit="1" customWidth="1"/>
    <col min="12544" max="12544" width="7.875" bestFit="1" customWidth="1"/>
    <col min="12545" max="12545" width="48.25" bestFit="1" customWidth="1"/>
    <col min="12546" max="12546" width="8.875" bestFit="1" customWidth="1"/>
    <col min="12547" max="12547" width="10.375" bestFit="1" customWidth="1"/>
    <col min="12799" max="12799" width="9.375" bestFit="1" customWidth="1"/>
    <col min="12800" max="12800" width="7.875" bestFit="1" customWidth="1"/>
    <col min="12801" max="12801" width="48.25" bestFit="1" customWidth="1"/>
    <col min="12802" max="12802" width="8.875" bestFit="1" customWidth="1"/>
    <col min="12803" max="12803" width="10.375" bestFit="1" customWidth="1"/>
    <col min="13055" max="13055" width="9.375" bestFit="1" customWidth="1"/>
    <col min="13056" max="13056" width="7.875" bestFit="1" customWidth="1"/>
    <col min="13057" max="13057" width="48.25" bestFit="1" customWidth="1"/>
    <col min="13058" max="13058" width="8.875" bestFit="1" customWidth="1"/>
    <col min="13059" max="13059" width="10.375" bestFit="1" customWidth="1"/>
    <col min="13311" max="13311" width="9.375" bestFit="1" customWidth="1"/>
    <col min="13312" max="13312" width="7.875" bestFit="1" customWidth="1"/>
    <col min="13313" max="13313" width="48.25" bestFit="1" customWidth="1"/>
    <col min="13314" max="13314" width="8.875" bestFit="1" customWidth="1"/>
    <col min="13315" max="13315" width="10.375" bestFit="1" customWidth="1"/>
    <col min="13567" max="13567" width="9.375" bestFit="1" customWidth="1"/>
    <col min="13568" max="13568" width="7.875" bestFit="1" customWidth="1"/>
    <col min="13569" max="13569" width="48.25" bestFit="1" customWidth="1"/>
    <col min="13570" max="13570" width="8.875" bestFit="1" customWidth="1"/>
    <col min="13571" max="13571" width="10.375" bestFit="1" customWidth="1"/>
    <col min="13823" max="13823" width="9.375" bestFit="1" customWidth="1"/>
    <col min="13824" max="13824" width="7.875" bestFit="1" customWidth="1"/>
    <col min="13825" max="13825" width="48.25" bestFit="1" customWidth="1"/>
    <col min="13826" max="13826" width="8.875" bestFit="1" customWidth="1"/>
    <col min="13827" max="13827" width="10.375" bestFit="1" customWidth="1"/>
    <col min="14079" max="14079" width="9.375" bestFit="1" customWidth="1"/>
    <col min="14080" max="14080" width="7.875" bestFit="1" customWidth="1"/>
    <col min="14081" max="14081" width="48.25" bestFit="1" customWidth="1"/>
    <col min="14082" max="14082" width="8.875" bestFit="1" customWidth="1"/>
    <col min="14083" max="14083" width="10.375" bestFit="1" customWidth="1"/>
    <col min="14335" max="14335" width="9.375" bestFit="1" customWidth="1"/>
    <col min="14336" max="14336" width="7.875" bestFit="1" customWidth="1"/>
    <col min="14337" max="14337" width="48.25" bestFit="1" customWidth="1"/>
    <col min="14338" max="14338" width="8.875" bestFit="1" customWidth="1"/>
    <col min="14339" max="14339" width="10.375" bestFit="1" customWidth="1"/>
    <col min="14591" max="14591" width="9.375" bestFit="1" customWidth="1"/>
    <col min="14592" max="14592" width="7.875" bestFit="1" customWidth="1"/>
    <col min="14593" max="14593" width="48.25" bestFit="1" customWidth="1"/>
    <col min="14594" max="14594" width="8.875" bestFit="1" customWidth="1"/>
    <col min="14595" max="14595" width="10.375" bestFit="1" customWidth="1"/>
    <col min="14847" max="14847" width="9.375" bestFit="1" customWidth="1"/>
    <col min="14848" max="14848" width="7.875" bestFit="1" customWidth="1"/>
    <col min="14849" max="14849" width="48.25" bestFit="1" customWidth="1"/>
    <col min="14850" max="14850" width="8.875" bestFit="1" customWidth="1"/>
    <col min="14851" max="14851" width="10.375" bestFit="1" customWidth="1"/>
    <col min="15103" max="15103" width="9.375" bestFit="1" customWidth="1"/>
    <col min="15104" max="15104" width="7.875" bestFit="1" customWidth="1"/>
    <col min="15105" max="15105" width="48.25" bestFit="1" customWidth="1"/>
    <col min="15106" max="15106" width="8.875" bestFit="1" customWidth="1"/>
    <col min="15107" max="15107" width="10.375" bestFit="1" customWidth="1"/>
    <col min="15359" max="15359" width="9.375" bestFit="1" customWidth="1"/>
    <col min="15360" max="15360" width="7.875" bestFit="1" customWidth="1"/>
    <col min="15361" max="15361" width="48.25" bestFit="1" customWidth="1"/>
    <col min="15362" max="15362" width="8.875" bestFit="1" customWidth="1"/>
    <col min="15363" max="15363" width="10.375" bestFit="1" customWidth="1"/>
    <col min="15615" max="15615" width="9.375" bestFit="1" customWidth="1"/>
    <col min="15616" max="15616" width="7.875" bestFit="1" customWidth="1"/>
    <col min="15617" max="15617" width="48.25" bestFit="1" customWidth="1"/>
    <col min="15618" max="15618" width="8.875" bestFit="1" customWidth="1"/>
    <col min="15619" max="15619" width="10.375" bestFit="1" customWidth="1"/>
    <col min="15871" max="15871" width="9.375" bestFit="1" customWidth="1"/>
    <col min="15872" max="15872" width="7.875" bestFit="1" customWidth="1"/>
    <col min="15873" max="15873" width="48.25" bestFit="1" customWidth="1"/>
    <col min="15874" max="15874" width="8.875" bestFit="1" customWidth="1"/>
    <col min="15875" max="15875" width="10.375" bestFit="1" customWidth="1"/>
    <col min="16127" max="16127" width="9.375" bestFit="1" customWidth="1"/>
    <col min="16128" max="16128" width="7.875" bestFit="1" customWidth="1"/>
    <col min="16129" max="16129" width="48.25" bestFit="1" customWidth="1"/>
    <col min="16130" max="16130" width="8.875" bestFit="1" customWidth="1"/>
    <col min="16131" max="16131" width="10.375" bestFit="1" customWidth="1"/>
  </cols>
  <sheetData>
    <row r="1" spans="1:9" ht="15" x14ac:dyDescent="0.25">
      <c r="A1" s="86" t="s">
        <v>144</v>
      </c>
      <c r="B1" s="86"/>
      <c r="C1" s="86"/>
      <c r="D1" s="86"/>
      <c r="E1" s="86"/>
      <c r="F1" s="86"/>
      <c r="G1" s="86"/>
      <c r="H1" s="86"/>
      <c r="I1" s="86"/>
    </row>
    <row r="2" spans="1:9" x14ac:dyDescent="0.2">
      <c r="A2" t="s">
        <v>1</v>
      </c>
      <c r="B2" t="s">
        <v>2</v>
      </c>
      <c r="C2" t="s">
        <v>3</v>
      </c>
      <c r="D2" s="87" t="s">
        <v>175</v>
      </c>
      <c r="E2" s="88"/>
      <c r="F2" s="88"/>
      <c r="G2" s="88"/>
      <c r="H2" s="88"/>
      <c r="I2" s="88"/>
    </row>
    <row r="3" spans="1:9" ht="15" x14ac:dyDescent="0.25">
      <c r="A3" s="79" t="s">
        <v>32</v>
      </c>
      <c r="B3" s="64" t="s">
        <v>175</v>
      </c>
      <c r="C3" s="64" t="s">
        <v>175</v>
      </c>
      <c r="D3" s="88"/>
      <c r="E3" s="88"/>
      <c r="F3" s="88"/>
      <c r="G3" s="88"/>
      <c r="H3" s="88"/>
      <c r="I3" s="88"/>
    </row>
    <row r="4" spans="1:9" ht="15" x14ac:dyDescent="0.25">
      <c r="A4" s="81" t="s">
        <v>33</v>
      </c>
      <c r="B4" s="64" t="s">
        <v>175</v>
      </c>
      <c r="C4" s="64" t="s">
        <v>175</v>
      </c>
      <c r="D4" s="88"/>
      <c r="E4" s="88"/>
      <c r="F4" s="88"/>
      <c r="G4" s="88"/>
      <c r="H4" s="88"/>
      <c r="I4" s="88"/>
    </row>
    <row r="5" spans="1:9" x14ac:dyDescent="0.2">
      <c r="A5" s="6" t="s">
        <v>34</v>
      </c>
      <c r="B5" s="13">
        <v>0</v>
      </c>
      <c r="C5" s="18">
        <f>B5/$B$38</f>
        <v>0</v>
      </c>
      <c r="D5" s="88"/>
      <c r="E5" s="88"/>
      <c r="F5" s="88"/>
      <c r="G5" s="88"/>
      <c r="H5" s="88"/>
      <c r="I5" s="88"/>
    </row>
    <row r="6" spans="1:9" ht="15" x14ac:dyDescent="0.25">
      <c r="A6" s="5" t="s">
        <v>35</v>
      </c>
      <c r="B6" s="12">
        <v>0</v>
      </c>
      <c r="C6" s="21">
        <f t="shared" ref="C6:C38" si="0">B6/$B$38</f>
        <v>0</v>
      </c>
      <c r="D6" s="88"/>
      <c r="E6" s="88"/>
      <c r="F6" s="88"/>
      <c r="G6" s="88"/>
      <c r="H6" s="88"/>
      <c r="I6" s="88"/>
    </row>
    <row r="7" spans="1:9" ht="15" x14ac:dyDescent="0.25">
      <c r="A7" s="81" t="s">
        <v>36</v>
      </c>
      <c r="B7" s="64" t="s">
        <v>175</v>
      </c>
      <c r="C7" s="65" t="s">
        <v>175</v>
      </c>
      <c r="D7" s="88"/>
      <c r="E7" s="88"/>
      <c r="F7" s="88"/>
      <c r="G7" s="88"/>
      <c r="H7" s="88"/>
      <c r="I7" s="88"/>
    </row>
    <row r="8" spans="1:9" x14ac:dyDescent="0.2">
      <c r="A8" s="6" t="s">
        <v>37</v>
      </c>
      <c r="B8" s="7">
        <v>26.91</v>
      </c>
      <c r="C8" s="18">
        <f t="shared" si="0"/>
        <v>6.6732796032238065E-4</v>
      </c>
      <c r="D8" s="88"/>
      <c r="E8" s="88"/>
      <c r="F8" s="88"/>
      <c r="G8" s="88"/>
      <c r="H8" s="88"/>
      <c r="I8" s="88"/>
    </row>
    <row r="9" spans="1:9" ht="15" x14ac:dyDescent="0.25">
      <c r="A9" s="5" t="s">
        <v>38</v>
      </c>
      <c r="B9" s="8">
        <f>SUM(B8)</f>
        <v>26.91</v>
      </c>
      <c r="C9" s="21">
        <f t="shared" si="0"/>
        <v>6.6732796032238065E-4</v>
      </c>
      <c r="D9" s="88"/>
      <c r="E9" s="88"/>
      <c r="F9" s="88"/>
      <c r="G9" s="88"/>
      <c r="H9" s="88"/>
      <c r="I9" s="88"/>
    </row>
    <row r="10" spans="1:9" ht="15" x14ac:dyDescent="0.25">
      <c r="A10" s="5" t="s">
        <v>39</v>
      </c>
      <c r="B10" s="8">
        <f>B9+B6</f>
        <v>26.91</v>
      </c>
      <c r="C10" s="21">
        <f t="shared" si="0"/>
        <v>6.6732796032238065E-4</v>
      </c>
      <c r="D10" s="88"/>
      <c r="E10" s="88"/>
      <c r="F10" s="88"/>
      <c r="G10" s="88"/>
      <c r="H10" s="88"/>
      <c r="I10" s="88"/>
    </row>
    <row r="11" spans="1:9" ht="15" x14ac:dyDescent="0.25">
      <c r="A11" s="79" t="s">
        <v>40</v>
      </c>
      <c r="B11" s="64" t="s">
        <v>175</v>
      </c>
      <c r="C11" s="65" t="s">
        <v>175</v>
      </c>
      <c r="D11" s="88"/>
      <c r="E11" s="88"/>
      <c r="F11" s="88"/>
      <c r="G11" s="88"/>
      <c r="H11" s="88"/>
      <c r="I11" s="88"/>
    </row>
    <row r="12" spans="1:9" ht="15" x14ac:dyDescent="0.25">
      <c r="A12" s="81" t="s">
        <v>33</v>
      </c>
      <c r="B12" s="64" t="s">
        <v>175</v>
      </c>
      <c r="C12" s="65" t="s">
        <v>175</v>
      </c>
      <c r="D12" s="88"/>
      <c r="E12" s="88"/>
      <c r="F12" s="88"/>
      <c r="G12" s="88"/>
      <c r="H12" s="88"/>
      <c r="I12" s="88"/>
    </row>
    <row r="13" spans="1:9" x14ac:dyDescent="0.2">
      <c r="A13" s="6" t="s">
        <v>41</v>
      </c>
      <c r="B13" s="13">
        <v>0</v>
      </c>
      <c r="C13" s="18">
        <f t="shared" si="0"/>
        <v>0</v>
      </c>
      <c r="D13" s="88"/>
      <c r="E13" s="88"/>
      <c r="F13" s="88"/>
      <c r="G13" s="88"/>
      <c r="H13" s="88"/>
      <c r="I13" s="88"/>
    </row>
    <row r="14" spans="1:9" x14ac:dyDescent="0.2">
      <c r="A14" s="6" t="s">
        <v>42</v>
      </c>
      <c r="B14" s="30">
        <v>0</v>
      </c>
      <c r="C14" s="18">
        <f t="shared" si="0"/>
        <v>0</v>
      </c>
      <c r="D14" s="88"/>
      <c r="E14" s="88"/>
      <c r="F14" s="88"/>
      <c r="G14" s="88"/>
      <c r="H14" s="88"/>
      <c r="I14" s="88"/>
    </row>
    <row r="15" spans="1:9" x14ac:dyDescent="0.2">
      <c r="A15" s="6" t="s">
        <v>43</v>
      </c>
      <c r="B15" s="13">
        <v>0</v>
      </c>
      <c r="C15" s="18">
        <f t="shared" si="0"/>
        <v>0</v>
      </c>
      <c r="D15" s="88"/>
      <c r="E15" s="88"/>
      <c r="F15" s="88"/>
      <c r="G15" s="88"/>
      <c r="H15" s="88"/>
      <c r="I15" s="88"/>
    </row>
    <row r="16" spans="1:9" ht="15" x14ac:dyDescent="0.25">
      <c r="A16" s="5" t="s">
        <v>35</v>
      </c>
      <c r="B16" s="12">
        <f>SUM(B13:B15)</f>
        <v>0</v>
      </c>
      <c r="C16" s="21">
        <f t="shared" si="0"/>
        <v>0</v>
      </c>
      <c r="D16" s="88"/>
      <c r="E16" s="88"/>
      <c r="F16" s="88"/>
      <c r="G16" s="88"/>
      <c r="H16" s="88"/>
      <c r="I16" s="88"/>
    </row>
    <row r="17" spans="1:9" ht="15" x14ac:dyDescent="0.25">
      <c r="A17" s="81" t="s">
        <v>36</v>
      </c>
      <c r="B17" s="64" t="s">
        <v>175</v>
      </c>
      <c r="C17" s="65" t="s">
        <v>175</v>
      </c>
      <c r="D17" s="88"/>
      <c r="E17" s="88"/>
      <c r="F17" s="88"/>
      <c r="G17" s="88"/>
      <c r="H17" s="88"/>
      <c r="I17" s="88"/>
    </row>
    <row r="18" spans="1:9" x14ac:dyDescent="0.2">
      <c r="A18" s="6" t="s">
        <v>37</v>
      </c>
      <c r="B18" s="7">
        <v>1.49</v>
      </c>
      <c r="C18" s="18">
        <f t="shared" si="0"/>
        <v>3.6949783013019218E-5</v>
      </c>
      <c r="D18" s="88"/>
      <c r="E18" s="88"/>
      <c r="F18" s="88"/>
      <c r="G18" s="88"/>
      <c r="H18" s="88"/>
      <c r="I18" s="88"/>
    </row>
    <row r="19" spans="1:9" ht="15" x14ac:dyDescent="0.25">
      <c r="A19" s="5" t="s">
        <v>38</v>
      </c>
      <c r="B19" s="8">
        <f>SUM(B18)</f>
        <v>1.49</v>
      </c>
      <c r="C19" s="21">
        <f t="shared" si="0"/>
        <v>3.6949783013019218E-5</v>
      </c>
      <c r="D19" s="88"/>
      <c r="E19" s="88"/>
      <c r="F19" s="88"/>
      <c r="G19" s="88"/>
      <c r="H19" s="88"/>
      <c r="I19" s="88"/>
    </row>
    <row r="20" spans="1:9" ht="15" x14ac:dyDescent="0.25">
      <c r="A20" s="5" t="s">
        <v>44</v>
      </c>
      <c r="B20" s="8">
        <f>B19+B16</f>
        <v>1.49</v>
      </c>
      <c r="C20" s="21">
        <f t="shared" si="0"/>
        <v>3.6949783013019218E-5</v>
      </c>
      <c r="D20" s="88"/>
      <c r="E20" s="88"/>
      <c r="F20" s="88"/>
      <c r="G20" s="88"/>
      <c r="H20" s="88"/>
      <c r="I20" s="88"/>
    </row>
    <row r="21" spans="1:9" ht="15" x14ac:dyDescent="0.25">
      <c r="A21" s="79" t="s">
        <v>45</v>
      </c>
      <c r="B21" s="64" t="s">
        <v>175</v>
      </c>
      <c r="C21" s="65" t="s">
        <v>175</v>
      </c>
      <c r="D21" s="88"/>
      <c r="E21" s="88"/>
      <c r="F21" s="88"/>
      <c r="G21" s="88"/>
      <c r="H21" s="88"/>
      <c r="I21" s="88"/>
    </row>
    <row r="22" spans="1:9" x14ac:dyDescent="0.2">
      <c r="A22" s="6" t="s">
        <v>37</v>
      </c>
      <c r="B22" s="13">
        <v>0</v>
      </c>
      <c r="C22" s="18">
        <f t="shared" si="0"/>
        <v>0</v>
      </c>
      <c r="D22" s="88"/>
      <c r="E22" s="88"/>
      <c r="F22" s="88"/>
      <c r="G22" s="88"/>
      <c r="H22" s="88"/>
      <c r="I22" s="88"/>
    </row>
    <row r="23" spans="1:9" ht="15" x14ac:dyDescent="0.25">
      <c r="A23" s="5" t="s">
        <v>46</v>
      </c>
      <c r="B23" s="12">
        <f>SUM(B22)</f>
        <v>0</v>
      </c>
      <c r="C23" s="21">
        <f t="shared" si="0"/>
        <v>0</v>
      </c>
      <c r="D23" s="88"/>
      <c r="E23" s="88"/>
      <c r="F23" s="88"/>
      <c r="G23" s="88"/>
      <c r="H23" s="88"/>
      <c r="I23" s="88"/>
    </row>
    <row r="24" spans="1:9" ht="15" x14ac:dyDescent="0.25">
      <c r="A24" s="79" t="s">
        <v>47</v>
      </c>
      <c r="B24" s="64" t="s">
        <v>175</v>
      </c>
      <c r="C24" s="65" t="s">
        <v>175</v>
      </c>
      <c r="D24" s="88"/>
      <c r="E24" s="88"/>
      <c r="F24" s="88"/>
      <c r="G24" s="88"/>
      <c r="H24" s="88"/>
      <c r="I24" s="88"/>
    </row>
    <row r="25" spans="1:9" x14ac:dyDescent="0.2">
      <c r="A25" s="6" t="s">
        <v>48</v>
      </c>
      <c r="B25" s="13">
        <v>0</v>
      </c>
      <c r="C25" s="18">
        <f t="shared" si="0"/>
        <v>0</v>
      </c>
      <c r="D25" s="88"/>
      <c r="E25" s="88"/>
      <c r="F25" s="88"/>
      <c r="G25" s="88"/>
      <c r="H25" s="88"/>
      <c r="I25" s="88"/>
    </row>
    <row r="26" spans="1:9" x14ac:dyDescent="0.2">
      <c r="A26" s="6" t="s">
        <v>49</v>
      </c>
      <c r="B26" s="30">
        <v>0</v>
      </c>
      <c r="C26" s="18">
        <f t="shared" si="0"/>
        <v>0</v>
      </c>
      <c r="D26" s="88"/>
      <c r="E26" s="88"/>
      <c r="F26" s="88"/>
      <c r="G26" s="88"/>
      <c r="H26" s="88"/>
      <c r="I26" s="88"/>
    </row>
    <row r="27" spans="1:9" x14ac:dyDescent="0.2">
      <c r="A27" s="6" t="s">
        <v>43</v>
      </c>
      <c r="B27" s="13">
        <v>0</v>
      </c>
      <c r="C27" s="18">
        <f t="shared" si="0"/>
        <v>0</v>
      </c>
      <c r="D27" s="88"/>
      <c r="E27" s="88"/>
      <c r="F27" s="88"/>
      <c r="G27" s="88"/>
      <c r="H27" s="88"/>
      <c r="I27" s="88"/>
    </row>
    <row r="28" spans="1:9" ht="15" x14ac:dyDescent="0.25">
      <c r="A28" s="5" t="s">
        <v>50</v>
      </c>
      <c r="B28" s="12">
        <f>SUM(B25:B27)</f>
        <v>0</v>
      </c>
      <c r="C28" s="21">
        <f t="shared" si="0"/>
        <v>0</v>
      </c>
      <c r="D28" s="88"/>
      <c r="E28" s="88"/>
      <c r="F28" s="88"/>
      <c r="G28" s="88"/>
      <c r="H28" s="88"/>
      <c r="I28" s="88"/>
    </row>
    <row r="29" spans="1:9" ht="15" x14ac:dyDescent="0.25">
      <c r="A29" s="79" t="s">
        <v>51</v>
      </c>
      <c r="B29" s="64" t="s">
        <v>175</v>
      </c>
      <c r="C29" s="65" t="s">
        <v>175</v>
      </c>
      <c r="D29" s="88"/>
      <c r="E29" s="88"/>
      <c r="F29" s="88"/>
      <c r="G29" s="88"/>
      <c r="H29" s="88"/>
      <c r="I29" s="88"/>
    </row>
    <row r="30" spans="1:9" x14ac:dyDescent="0.2">
      <c r="A30" s="6" t="s">
        <v>48</v>
      </c>
      <c r="B30" s="30">
        <v>0</v>
      </c>
      <c r="C30" s="18">
        <f t="shared" si="0"/>
        <v>0</v>
      </c>
      <c r="D30" s="88"/>
      <c r="E30" s="88"/>
      <c r="F30" s="88"/>
      <c r="G30" s="88"/>
      <c r="H30" s="88"/>
      <c r="I30" s="88"/>
    </row>
    <row r="31" spans="1:9" x14ac:dyDescent="0.2">
      <c r="A31" s="6" t="s">
        <v>43</v>
      </c>
      <c r="B31" s="13">
        <v>0</v>
      </c>
      <c r="C31" s="18">
        <f t="shared" si="0"/>
        <v>0</v>
      </c>
      <c r="D31" s="88"/>
      <c r="E31" s="88"/>
      <c r="F31" s="88"/>
      <c r="G31" s="88"/>
      <c r="H31" s="88"/>
      <c r="I31" s="88"/>
    </row>
    <row r="32" spans="1:9" ht="15" x14ac:dyDescent="0.25">
      <c r="A32" s="5" t="s">
        <v>52</v>
      </c>
      <c r="B32" s="12">
        <f>SUM(B30:B31)</f>
        <v>0</v>
      </c>
      <c r="C32" s="21">
        <f t="shared" si="0"/>
        <v>0</v>
      </c>
      <c r="D32" s="88"/>
      <c r="E32" s="88"/>
      <c r="F32" s="88"/>
      <c r="G32" s="88"/>
      <c r="H32" s="88"/>
      <c r="I32" s="88"/>
    </row>
    <row r="33" spans="1:9" ht="15" x14ac:dyDescent="0.25">
      <c r="A33" s="79" t="s">
        <v>53</v>
      </c>
      <c r="B33" s="64" t="s">
        <v>175</v>
      </c>
      <c r="C33" s="65" t="s">
        <v>175</v>
      </c>
      <c r="D33" s="88"/>
      <c r="E33" s="88"/>
      <c r="F33" s="88"/>
      <c r="G33" s="88"/>
      <c r="H33" s="88"/>
      <c r="I33" s="88"/>
    </row>
    <row r="34" spans="1:9" x14ac:dyDescent="0.2">
      <c r="A34" s="6" t="s">
        <v>48</v>
      </c>
      <c r="B34" s="30">
        <v>0</v>
      </c>
      <c r="C34" s="18">
        <f t="shared" si="0"/>
        <v>0</v>
      </c>
      <c r="D34" s="88"/>
      <c r="E34" s="88"/>
      <c r="F34" s="88"/>
      <c r="G34" s="88"/>
      <c r="H34" s="88"/>
      <c r="I34" s="88"/>
    </row>
    <row r="35" spans="1:9" x14ac:dyDescent="0.2">
      <c r="A35" s="6" t="s">
        <v>43</v>
      </c>
      <c r="B35" s="13">
        <v>0</v>
      </c>
      <c r="C35" s="18">
        <f t="shared" si="0"/>
        <v>0</v>
      </c>
      <c r="D35" s="88"/>
      <c r="E35" s="88"/>
      <c r="F35" s="88"/>
      <c r="G35" s="88"/>
      <c r="H35" s="88"/>
      <c r="I35" s="88"/>
    </row>
    <row r="36" spans="1:9" ht="15" x14ac:dyDescent="0.25">
      <c r="A36" s="5" t="s">
        <v>54</v>
      </c>
      <c r="B36" s="12">
        <f>SUM(B34:B35)</f>
        <v>0</v>
      </c>
      <c r="C36" s="21">
        <f t="shared" si="0"/>
        <v>0</v>
      </c>
      <c r="D36" s="88"/>
      <c r="E36" s="88"/>
      <c r="F36" s="88"/>
      <c r="G36" s="88"/>
      <c r="H36" s="88"/>
      <c r="I36" s="88"/>
    </row>
    <row r="37" spans="1:9" ht="15" x14ac:dyDescent="0.25">
      <c r="A37" s="5" t="s">
        <v>55</v>
      </c>
      <c r="B37" s="8">
        <f>B9+B19</f>
        <v>28.4</v>
      </c>
      <c r="C37" s="18">
        <f t="shared" si="0"/>
        <v>7.0427774333539986E-4</v>
      </c>
      <c r="D37" s="88"/>
      <c r="E37" s="88"/>
      <c r="F37" s="88"/>
      <c r="G37" s="88"/>
      <c r="H37" s="88"/>
      <c r="I37" s="88"/>
    </row>
    <row r="38" spans="1:9" s="45" customFormat="1" ht="29.25" customHeight="1" x14ac:dyDescent="0.2">
      <c r="A38" s="42" t="s">
        <v>151</v>
      </c>
      <c r="B38" s="46">
        <v>40325</v>
      </c>
      <c r="C38" s="73">
        <f t="shared" si="0"/>
        <v>1</v>
      </c>
      <c r="D38" s="88"/>
      <c r="E38" s="88"/>
      <c r="F38" s="88"/>
      <c r="G38" s="88"/>
      <c r="H38" s="88"/>
      <c r="I38" s="88"/>
    </row>
    <row r="39" spans="1:9" s="1" customFormat="1" hidden="1" x14ac:dyDescent="0.2">
      <c r="A39" s="54" t="s">
        <v>175</v>
      </c>
      <c r="B39" s="54" t="s">
        <v>175</v>
      </c>
      <c r="C39" s="54" t="s">
        <v>175</v>
      </c>
      <c r="D39" s="88"/>
      <c r="E39" s="88"/>
      <c r="F39" s="88"/>
      <c r="G39" s="88"/>
      <c r="H39" s="88"/>
      <c r="I39" s="88"/>
    </row>
    <row r="40" spans="1:9" s="45" customFormat="1" ht="29.25" customHeight="1" x14ac:dyDescent="0.2">
      <c r="A40" s="39" t="s">
        <v>30</v>
      </c>
      <c r="B40" s="46">
        <v>42029</v>
      </c>
      <c r="C40" s="58" t="s">
        <v>175</v>
      </c>
      <c r="D40" s="88"/>
      <c r="E40" s="88"/>
      <c r="F40" s="88"/>
      <c r="G40" s="88"/>
      <c r="H40" s="88"/>
      <c r="I40" s="88"/>
    </row>
    <row r="41" spans="1:9" s="1" customFormat="1" hidden="1" x14ac:dyDescent="0.2">
      <c r="A41" s="54" t="s">
        <v>175</v>
      </c>
      <c r="B41" s="54" t="s">
        <v>175</v>
      </c>
      <c r="C41" s="54" t="s">
        <v>175</v>
      </c>
      <c r="D41" s="88"/>
      <c r="E41" s="88"/>
      <c r="F41" s="88"/>
      <c r="G41" s="88"/>
      <c r="H41" s="88"/>
      <c r="I41" s="88"/>
    </row>
    <row r="42" spans="1:9" s="1" customFormat="1" ht="15" x14ac:dyDescent="0.25">
      <c r="A42" s="10" t="s">
        <v>152</v>
      </c>
      <c r="B42" s="3">
        <f>AVERAGE(B38,B40)</f>
        <v>41177</v>
      </c>
      <c r="C42" s="54" t="s">
        <v>175</v>
      </c>
      <c r="D42" s="88"/>
      <c r="E42" s="88"/>
      <c r="F42" s="88"/>
      <c r="G42" s="88"/>
      <c r="H42" s="88"/>
      <c r="I42" s="88"/>
    </row>
    <row r="43" spans="1:9" x14ac:dyDescent="0.2">
      <c r="A43" s="87" t="s">
        <v>176</v>
      </c>
      <c r="B43" s="88"/>
      <c r="C43" s="88"/>
      <c r="D43" s="88"/>
      <c r="E43" s="88"/>
      <c r="F43" s="88"/>
      <c r="G43" s="88"/>
      <c r="H43" s="88"/>
      <c r="I43" s="88"/>
    </row>
  </sheetData>
  <mergeCells count="3">
    <mergeCell ref="A1:I1"/>
    <mergeCell ref="D2:I42"/>
    <mergeCell ref="A43:I43"/>
  </mergeCells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4F6A41-EE43-40C3-8C24-7A8E8D9532C1}">
  <dimension ref="A1:H115"/>
  <sheetViews>
    <sheetView rightToLeft="1" workbookViewId="0">
      <selection activeCell="A37" sqref="A37"/>
    </sheetView>
  </sheetViews>
  <sheetFormatPr defaultRowHeight="14.25" x14ac:dyDescent="0.2"/>
  <cols>
    <col min="1" max="1" width="46.5" bestFit="1" customWidth="1"/>
    <col min="2" max="2" width="13.5" bestFit="1" customWidth="1"/>
    <col min="3" max="3" width="12.25" customWidth="1"/>
    <col min="255" max="255" width="9.375" bestFit="1" customWidth="1"/>
    <col min="256" max="256" width="7.875" bestFit="1" customWidth="1"/>
    <col min="257" max="257" width="46.5" bestFit="1" customWidth="1"/>
    <col min="258" max="258" width="11.375" bestFit="1" customWidth="1"/>
    <col min="259" max="259" width="10.375" bestFit="1" customWidth="1"/>
    <col min="511" max="511" width="9.375" bestFit="1" customWidth="1"/>
    <col min="512" max="512" width="7.875" bestFit="1" customWidth="1"/>
    <col min="513" max="513" width="46.5" bestFit="1" customWidth="1"/>
    <col min="514" max="514" width="11.375" bestFit="1" customWidth="1"/>
    <col min="515" max="515" width="10.375" bestFit="1" customWidth="1"/>
    <col min="767" max="767" width="9.375" bestFit="1" customWidth="1"/>
    <col min="768" max="768" width="7.875" bestFit="1" customWidth="1"/>
    <col min="769" max="769" width="46.5" bestFit="1" customWidth="1"/>
    <col min="770" max="770" width="11.375" bestFit="1" customWidth="1"/>
    <col min="771" max="771" width="10.375" bestFit="1" customWidth="1"/>
    <col min="1023" max="1023" width="9.375" bestFit="1" customWidth="1"/>
    <col min="1024" max="1024" width="7.875" bestFit="1" customWidth="1"/>
    <col min="1025" max="1025" width="46.5" bestFit="1" customWidth="1"/>
    <col min="1026" max="1026" width="11.375" bestFit="1" customWidth="1"/>
    <col min="1027" max="1027" width="10.375" bestFit="1" customWidth="1"/>
    <col min="1279" max="1279" width="9.375" bestFit="1" customWidth="1"/>
    <col min="1280" max="1280" width="7.875" bestFit="1" customWidth="1"/>
    <col min="1281" max="1281" width="46.5" bestFit="1" customWidth="1"/>
    <col min="1282" max="1282" width="11.375" bestFit="1" customWidth="1"/>
    <col min="1283" max="1283" width="10.375" bestFit="1" customWidth="1"/>
    <col min="1535" max="1535" width="9.375" bestFit="1" customWidth="1"/>
    <col min="1536" max="1536" width="7.875" bestFit="1" customWidth="1"/>
    <col min="1537" max="1537" width="46.5" bestFit="1" customWidth="1"/>
    <col min="1538" max="1538" width="11.375" bestFit="1" customWidth="1"/>
    <col min="1539" max="1539" width="10.375" bestFit="1" customWidth="1"/>
    <col min="1791" max="1791" width="9.375" bestFit="1" customWidth="1"/>
    <col min="1792" max="1792" width="7.875" bestFit="1" customWidth="1"/>
    <col min="1793" max="1793" width="46.5" bestFit="1" customWidth="1"/>
    <col min="1794" max="1794" width="11.375" bestFit="1" customWidth="1"/>
    <col min="1795" max="1795" width="10.375" bestFit="1" customWidth="1"/>
    <col min="2047" max="2047" width="9.375" bestFit="1" customWidth="1"/>
    <col min="2048" max="2048" width="7.875" bestFit="1" customWidth="1"/>
    <col min="2049" max="2049" width="46.5" bestFit="1" customWidth="1"/>
    <col min="2050" max="2050" width="11.375" bestFit="1" customWidth="1"/>
    <col min="2051" max="2051" width="10.375" bestFit="1" customWidth="1"/>
    <col min="2303" max="2303" width="9.375" bestFit="1" customWidth="1"/>
    <col min="2304" max="2304" width="7.875" bestFit="1" customWidth="1"/>
    <col min="2305" max="2305" width="46.5" bestFit="1" customWidth="1"/>
    <col min="2306" max="2306" width="11.375" bestFit="1" customWidth="1"/>
    <col min="2307" max="2307" width="10.375" bestFit="1" customWidth="1"/>
    <col min="2559" max="2559" width="9.375" bestFit="1" customWidth="1"/>
    <col min="2560" max="2560" width="7.875" bestFit="1" customWidth="1"/>
    <col min="2561" max="2561" width="46.5" bestFit="1" customWidth="1"/>
    <col min="2562" max="2562" width="11.375" bestFit="1" customWidth="1"/>
    <col min="2563" max="2563" width="10.375" bestFit="1" customWidth="1"/>
    <col min="2815" max="2815" width="9.375" bestFit="1" customWidth="1"/>
    <col min="2816" max="2816" width="7.875" bestFit="1" customWidth="1"/>
    <col min="2817" max="2817" width="46.5" bestFit="1" customWidth="1"/>
    <col min="2818" max="2818" width="11.375" bestFit="1" customWidth="1"/>
    <col min="2819" max="2819" width="10.375" bestFit="1" customWidth="1"/>
    <col min="3071" max="3071" width="9.375" bestFit="1" customWidth="1"/>
    <col min="3072" max="3072" width="7.875" bestFit="1" customWidth="1"/>
    <col min="3073" max="3073" width="46.5" bestFit="1" customWidth="1"/>
    <col min="3074" max="3074" width="11.375" bestFit="1" customWidth="1"/>
    <col min="3075" max="3075" width="10.375" bestFit="1" customWidth="1"/>
    <col min="3327" max="3327" width="9.375" bestFit="1" customWidth="1"/>
    <col min="3328" max="3328" width="7.875" bestFit="1" customWidth="1"/>
    <col min="3329" max="3329" width="46.5" bestFit="1" customWidth="1"/>
    <col min="3330" max="3330" width="11.375" bestFit="1" customWidth="1"/>
    <col min="3331" max="3331" width="10.375" bestFit="1" customWidth="1"/>
    <col min="3583" max="3583" width="9.375" bestFit="1" customWidth="1"/>
    <col min="3584" max="3584" width="7.875" bestFit="1" customWidth="1"/>
    <col min="3585" max="3585" width="46.5" bestFit="1" customWidth="1"/>
    <col min="3586" max="3586" width="11.375" bestFit="1" customWidth="1"/>
    <col min="3587" max="3587" width="10.375" bestFit="1" customWidth="1"/>
    <col min="3839" max="3839" width="9.375" bestFit="1" customWidth="1"/>
    <col min="3840" max="3840" width="7.875" bestFit="1" customWidth="1"/>
    <col min="3841" max="3841" width="46.5" bestFit="1" customWidth="1"/>
    <col min="3842" max="3842" width="11.375" bestFit="1" customWidth="1"/>
    <col min="3843" max="3843" width="10.375" bestFit="1" customWidth="1"/>
    <col min="4095" max="4095" width="9.375" bestFit="1" customWidth="1"/>
    <col min="4096" max="4096" width="7.875" bestFit="1" customWidth="1"/>
    <col min="4097" max="4097" width="46.5" bestFit="1" customWidth="1"/>
    <col min="4098" max="4098" width="11.375" bestFit="1" customWidth="1"/>
    <col min="4099" max="4099" width="10.375" bestFit="1" customWidth="1"/>
    <col min="4351" max="4351" width="9.375" bestFit="1" customWidth="1"/>
    <col min="4352" max="4352" width="7.875" bestFit="1" customWidth="1"/>
    <col min="4353" max="4353" width="46.5" bestFit="1" customWidth="1"/>
    <col min="4354" max="4354" width="11.375" bestFit="1" customWidth="1"/>
    <col min="4355" max="4355" width="10.375" bestFit="1" customWidth="1"/>
    <col min="4607" max="4607" width="9.375" bestFit="1" customWidth="1"/>
    <col min="4608" max="4608" width="7.875" bestFit="1" customWidth="1"/>
    <col min="4609" max="4609" width="46.5" bestFit="1" customWidth="1"/>
    <col min="4610" max="4610" width="11.375" bestFit="1" customWidth="1"/>
    <col min="4611" max="4611" width="10.375" bestFit="1" customWidth="1"/>
    <col min="4863" max="4863" width="9.375" bestFit="1" customWidth="1"/>
    <col min="4864" max="4864" width="7.875" bestFit="1" customWidth="1"/>
    <col min="4865" max="4865" width="46.5" bestFit="1" customWidth="1"/>
    <col min="4866" max="4866" width="11.375" bestFit="1" customWidth="1"/>
    <col min="4867" max="4867" width="10.375" bestFit="1" customWidth="1"/>
    <col min="5119" max="5119" width="9.375" bestFit="1" customWidth="1"/>
    <col min="5120" max="5120" width="7.875" bestFit="1" customWidth="1"/>
    <col min="5121" max="5121" width="46.5" bestFit="1" customWidth="1"/>
    <col min="5122" max="5122" width="11.375" bestFit="1" customWidth="1"/>
    <col min="5123" max="5123" width="10.375" bestFit="1" customWidth="1"/>
    <col min="5375" max="5375" width="9.375" bestFit="1" customWidth="1"/>
    <col min="5376" max="5376" width="7.875" bestFit="1" customWidth="1"/>
    <col min="5377" max="5377" width="46.5" bestFit="1" customWidth="1"/>
    <col min="5378" max="5378" width="11.375" bestFit="1" customWidth="1"/>
    <col min="5379" max="5379" width="10.375" bestFit="1" customWidth="1"/>
    <col min="5631" max="5631" width="9.375" bestFit="1" customWidth="1"/>
    <col min="5632" max="5632" width="7.875" bestFit="1" customWidth="1"/>
    <col min="5633" max="5633" width="46.5" bestFit="1" customWidth="1"/>
    <col min="5634" max="5634" width="11.375" bestFit="1" customWidth="1"/>
    <col min="5635" max="5635" width="10.375" bestFit="1" customWidth="1"/>
    <col min="5887" max="5887" width="9.375" bestFit="1" customWidth="1"/>
    <col min="5888" max="5888" width="7.875" bestFit="1" customWidth="1"/>
    <col min="5889" max="5889" width="46.5" bestFit="1" customWidth="1"/>
    <col min="5890" max="5890" width="11.375" bestFit="1" customWidth="1"/>
    <col min="5891" max="5891" width="10.375" bestFit="1" customWidth="1"/>
    <col min="6143" max="6143" width="9.375" bestFit="1" customWidth="1"/>
    <col min="6144" max="6144" width="7.875" bestFit="1" customWidth="1"/>
    <col min="6145" max="6145" width="46.5" bestFit="1" customWidth="1"/>
    <col min="6146" max="6146" width="11.375" bestFit="1" customWidth="1"/>
    <col min="6147" max="6147" width="10.375" bestFit="1" customWidth="1"/>
    <col min="6399" max="6399" width="9.375" bestFit="1" customWidth="1"/>
    <col min="6400" max="6400" width="7.875" bestFit="1" customWidth="1"/>
    <col min="6401" max="6401" width="46.5" bestFit="1" customWidth="1"/>
    <col min="6402" max="6402" width="11.375" bestFit="1" customWidth="1"/>
    <col min="6403" max="6403" width="10.375" bestFit="1" customWidth="1"/>
    <col min="6655" max="6655" width="9.375" bestFit="1" customWidth="1"/>
    <col min="6656" max="6656" width="7.875" bestFit="1" customWidth="1"/>
    <col min="6657" max="6657" width="46.5" bestFit="1" customWidth="1"/>
    <col min="6658" max="6658" width="11.375" bestFit="1" customWidth="1"/>
    <col min="6659" max="6659" width="10.375" bestFit="1" customWidth="1"/>
    <col min="6911" max="6911" width="9.375" bestFit="1" customWidth="1"/>
    <col min="6912" max="6912" width="7.875" bestFit="1" customWidth="1"/>
    <col min="6913" max="6913" width="46.5" bestFit="1" customWidth="1"/>
    <col min="6914" max="6914" width="11.375" bestFit="1" customWidth="1"/>
    <col min="6915" max="6915" width="10.375" bestFit="1" customWidth="1"/>
    <col min="7167" max="7167" width="9.375" bestFit="1" customWidth="1"/>
    <col min="7168" max="7168" width="7.875" bestFit="1" customWidth="1"/>
    <col min="7169" max="7169" width="46.5" bestFit="1" customWidth="1"/>
    <col min="7170" max="7170" width="11.375" bestFit="1" customWidth="1"/>
    <col min="7171" max="7171" width="10.375" bestFit="1" customWidth="1"/>
    <col min="7423" max="7423" width="9.375" bestFit="1" customWidth="1"/>
    <col min="7424" max="7424" width="7.875" bestFit="1" customWidth="1"/>
    <col min="7425" max="7425" width="46.5" bestFit="1" customWidth="1"/>
    <col min="7426" max="7426" width="11.375" bestFit="1" customWidth="1"/>
    <col min="7427" max="7427" width="10.375" bestFit="1" customWidth="1"/>
    <col min="7679" max="7679" width="9.375" bestFit="1" customWidth="1"/>
    <col min="7680" max="7680" width="7.875" bestFit="1" customWidth="1"/>
    <col min="7681" max="7681" width="46.5" bestFit="1" customWidth="1"/>
    <col min="7682" max="7682" width="11.375" bestFit="1" customWidth="1"/>
    <col min="7683" max="7683" width="10.375" bestFit="1" customWidth="1"/>
    <col min="7935" max="7935" width="9.375" bestFit="1" customWidth="1"/>
    <col min="7936" max="7936" width="7.875" bestFit="1" customWidth="1"/>
    <col min="7937" max="7937" width="46.5" bestFit="1" customWidth="1"/>
    <col min="7938" max="7938" width="11.375" bestFit="1" customWidth="1"/>
    <col min="7939" max="7939" width="10.375" bestFit="1" customWidth="1"/>
    <col min="8191" max="8191" width="9.375" bestFit="1" customWidth="1"/>
    <col min="8192" max="8192" width="7.875" bestFit="1" customWidth="1"/>
    <col min="8193" max="8193" width="46.5" bestFit="1" customWidth="1"/>
    <col min="8194" max="8194" width="11.375" bestFit="1" customWidth="1"/>
    <col min="8195" max="8195" width="10.375" bestFit="1" customWidth="1"/>
    <col min="8447" max="8447" width="9.375" bestFit="1" customWidth="1"/>
    <col min="8448" max="8448" width="7.875" bestFit="1" customWidth="1"/>
    <col min="8449" max="8449" width="46.5" bestFit="1" customWidth="1"/>
    <col min="8450" max="8450" width="11.375" bestFit="1" customWidth="1"/>
    <col min="8451" max="8451" width="10.375" bestFit="1" customWidth="1"/>
    <col min="8703" max="8703" width="9.375" bestFit="1" customWidth="1"/>
    <col min="8704" max="8704" width="7.875" bestFit="1" customWidth="1"/>
    <col min="8705" max="8705" width="46.5" bestFit="1" customWidth="1"/>
    <col min="8706" max="8706" width="11.375" bestFit="1" customWidth="1"/>
    <col min="8707" max="8707" width="10.375" bestFit="1" customWidth="1"/>
    <col min="8959" max="8959" width="9.375" bestFit="1" customWidth="1"/>
    <col min="8960" max="8960" width="7.875" bestFit="1" customWidth="1"/>
    <col min="8961" max="8961" width="46.5" bestFit="1" customWidth="1"/>
    <col min="8962" max="8962" width="11.375" bestFit="1" customWidth="1"/>
    <col min="8963" max="8963" width="10.375" bestFit="1" customWidth="1"/>
    <col min="9215" max="9215" width="9.375" bestFit="1" customWidth="1"/>
    <col min="9216" max="9216" width="7.875" bestFit="1" customWidth="1"/>
    <col min="9217" max="9217" width="46.5" bestFit="1" customWidth="1"/>
    <col min="9218" max="9218" width="11.375" bestFit="1" customWidth="1"/>
    <col min="9219" max="9219" width="10.375" bestFit="1" customWidth="1"/>
    <col min="9471" max="9471" width="9.375" bestFit="1" customWidth="1"/>
    <col min="9472" max="9472" width="7.875" bestFit="1" customWidth="1"/>
    <col min="9473" max="9473" width="46.5" bestFit="1" customWidth="1"/>
    <col min="9474" max="9474" width="11.375" bestFit="1" customWidth="1"/>
    <col min="9475" max="9475" width="10.375" bestFit="1" customWidth="1"/>
    <col min="9727" max="9727" width="9.375" bestFit="1" customWidth="1"/>
    <col min="9728" max="9728" width="7.875" bestFit="1" customWidth="1"/>
    <col min="9729" max="9729" width="46.5" bestFit="1" customWidth="1"/>
    <col min="9730" max="9730" width="11.375" bestFit="1" customWidth="1"/>
    <col min="9731" max="9731" width="10.375" bestFit="1" customWidth="1"/>
    <col min="9983" max="9983" width="9.375" bestFit="1" customWidth="1"/>
    <col min="9984" max="9984" width="7.875" bestFit="1" customWidth="1"/>
    <col min="9985" max="9985" width="46.5" bestFit="1" customWidth="1"/>
    <col min="9986" max="9986" width="11.375" bestFit="1" customWidth="1"/>
    <col min="9987" max="9987" width="10.375" bestFit="1" customWidth="1"/>
    <col min="10239" max="10239" width="9.375" bestFit="1" customWidth="1"/>
    <col min="10240" max="10240" width="7.875" bestFit="1" customWidth="1"/>
    <col min="10241" max="10241" width="46.5" bestFit="1" customWidth="1"/>
    <col min="10242" max="10242" width="11.375" bestFit="1" customWidth="1"/>
    <col min="10243" max="10243" width="10.375" bestFit="1" customWidth="1"/>
    <col min="10495" max="10495" width="9.375" bestFit="1" customWidth="1"/>
    <col min="10496" max="10496" width="7.875" bestFit="1" customWidth="1"/>
    <col min="10497" max="10497" width="46.5" bestFit="1" customWidth="1"/>
    <col min="10498" max="10498" width="11.375" bestFit="1" customWidth="1"/>
    <col min="10499" max="10499" width="10.375" bestFit="1" customWidth="1"/>
    <col min="10751" max="10751" width="9.375" bestFit="1" customWidth="1"/>
    <col min="10752" max="10752" width="7.875" bestFit="1" customWidth="1"/>
    <col min="10753" max="10753" width="46.5" bestFit="1" customWidth="1"/>
    <col min="10754" max="10754" width="11.375" bestFit="1" customWidth="1"/>
    <col min="10755" max="10755" width="10.375" bestFit="1" customWidth="1"/>
    <col min="11007" max="11007" width="9.375" bestFit="1" customWidth="1"/>
    <col min="11008" max="11008" width="7.875" bestFit="1" customWidth="1"/>
    <col min="11009" max="11009" width="46.5" bestFit="1" customWidth="1"/>
    <col min="11010" max="11010" width="11.375" bestFit="1" customWidth="1"/>
    <col min="11011" max="11011" width="10.375" bestFit="1" customWidth="1"/>
    <col min="11263" max="11263" width="9.375" bestFit="1" customWidth="1"/>
    <col min="11264" max="11264" width="7.875" bestFit="1" customWidth="1"/>
    <col min="11265" max="11265" width="46.5" bestFit="1" customWidth="1"/>
    <col min="11266" max="11266" width="11.375" bestFit="1" customWidth="1"/>
    <col min="11267" max="11267" width="10.375" bestFit="1" customWidth="1"/>
    <col min="11519" max="11519" width="9.375" bestFit="1" customWidth="1"/>
    <col min="11520" max="11520" width="7.875" bestFit="1" customWidth="1"/>
    <col min="11521" max="11521" width="46.5" bestFit="1" customWidth="1"/>
    <col min="11522" max="11522" width="11.375" bestFit="1" customWidth="1"/>
    <col min="11523" max="11523" width="10.375" bestFit="1" customWidth="1"/>
    <col min="11775" max="11775" width="9.375" bestFit="1" customWidth="1"/>
    <col min="11776" max="11776" width="7.875" bestFit="1" customWidth="1"/>
    <col min="11777" max="11777" width="46.5" bestFit="1" customWidth="1"/>
    <col min="11778" max="11778" width="11.375" bestFit="1" customWidth="1"/>
    <col min="11779" max="11779" width="10.375" bestFit="1" customWidth="1"/>
    <col min="12031" max="12031" width="9.375" bestFit="1" customWidth="1"/>
    <col min="12032" max="12032" width="7.875" bestFit="1" customWidth="1"/>
    <col min="12033" max="12033" width="46.5" bestFit="1" customWidth="1"/>
    <col min="12034" max="12034" width="11.375" bestFit="1" customWidth="1"/>
    <col min="12035" max="12035" width="10.375" bestFit="1" customWidth="1"/>
    <col min="12287" max="12287" width="9.375" bestFit="1" customWidth="1"/>
    <col min="12288" max="12288" width="7.875" bestFit="1" customWidth="1"/>
    <col min="12289" max="12289" width="46.5" bestFit="1" customWidth="1"/>
    <col min="12290" max="12290" width="11.375" bestFit="1" customWidth="1"/>
    <col min="12291" max="12291" width="10.375" bestFit="1" customWidth="1"/>
    <col min="12543" max="12543" width="9.375" bestFit="1" customWidth="1"/>
    <col min="12544" max="12544" width="7.875" bestFit="1" customWidth="1"/>
    <col min="12545" max="12545" width="46.5" bestFit="1" customWidth="1"/>
    <col min="12546" max="12546" width="11.375" bestFit="1" customWidth="1"/>
    <col min="12547" max="12547" width="10.375" bestFit="1" customWidth="1"/>
    <col min="12799" max="12799" width="9.375" bestFit="1" customWidth="1"/>
    <col min="12800" max="12800" width="7.875" bestFit="1" customWidth="1"/>
    <col min="12801" max="12801" width="46.5" bestFit="1" customWidth="1"/>
    <col min="12802" max="12802" width="11.375" bestFit="1" customWidth="1"/>
    <col min="12803" max="12803" width="10.375" bestFit="1" customWidth="1"/>
    <col min="13055" max="13055" width="9.375" bestFit="1" customWidth="1"/>
    <col min="13056" max="13056" width="7.875" bestFit="1" customWidth="1"/>
    <col min="13057" max="13057" width="46.5" bestFit="1" customWidth="1"/>
    <col min="13058" max="13058" width="11.375" bestFit="1" customWidth="1"/>
    <col min="13059" max="13059" width="10.375" bestFit="1" customWidth="1"/>
    <col min="13311" max="13311" width="9.375" bestFit="1" customWidth="1"/>
    <col min="13312" max="13312" width="7.875" bestFit="1" customWidth="1"/>
    <col min="13313" max="13313" width="46.5" bestFit="1" customWidth="1"/>
    <col min="13314" max="13314" width="11.375" bestFit="1" customWidth="1"/>
    <col min="13315" max="13315" width="10.375" bestFit="1" customWidth="1"/>
    <col min="13567" max="13567" width="9.375" bestFit="1" customWidth="1"/>
    <col min="13568" max="13568" width="7.875" bestFit="1" customWidth="1"/>
    <col min="13569" max="13569" width="46.5" bestFit="1" customWidth="1"/>
    <col min="13570" max="13570" width="11.375" bestFit="1" customWidth="1"/>
    <col min="13571" max="13571" width="10.375" bestFit="1" customWidth="1"/>
    <col min="13823" max="13823" width="9.375" bestFit="1" customWidth="1"/>
    <col min="13824" max="13824" width="7.875" bestFit="1" customWidth="1"/>
    <col min="13825" max="13825" width="46.5" bestFit="1" customWidth="1"/>
    <col min="13826" max="13826" width="11.375" bestFit="1" customWidth="1"/>
    <col min="13827" max="13827" width="10.375" bestFit="1" customWidth="1"/>
    <col min="14079" max="14079" width="9.375" bestFit="1" customWidth="1"/>
    <col min="14080" max="14080" width="7.875" bestFit="1" customWidth="1"/>
    <col min="14081" max="14081" width="46.5" bestFit="1" customWidth="1"/>
    <col min="14082" max="14082" width="11.375" bestFit="1" customWidth="1"/>
    <col min="14083" max="14083" width="10.375" bestFit="1" customWidth="1"/>
    <col min="14335" max="14335" width="9.375" bestFit="1" customWidth="1"/>
    <col min="14336" max="14336" width="7.875" bestFit="1" customWidth="1"/>
    <col min="14337" max="14337" width="46.5" bestFit="1" customWidth="1"/>
    <col min="14338" max="14338" width="11.375" bestFit="1" customWidth="1"/>
    <col min="14339" max="14339" width="10.375" bestFit="1" customWidth="1"/>
    <col min="14591" max="14591" width="9.375" bestFit="1" customWidth="1"/>
    <col min="14592" max="14592" width="7.875" bestFit="1" customWidth="1"/>
    <col min="14593" max="14593" width="46.5" bestFit="1" customWidth="1"/>
    <col min="14594" max="14594" width="11.375" bestFit="1" customWidth="1"/>
    <col min="14595" max="14595" width="10.375" bestFit="1" customWidth="1"/>
    <col min="14847" max="14847" width="9.375" bestFit="1" customWidth="1"/>
    <col min="14848" max="14848" width="7.875" bestFit="1" customWidth="1"/>
    <col min="14849" max="14849" width="46.5" bestFit="1" customWidth="1"/>
    <col min="14850" max="14850" width="11.375" bestFit="1" customWidth="1"/>
    <col min="14851" max="14851" width="10.375" bestFit="1" customWidth="1"/>
    <col min="15103" max="15103" width="9.375" bestFit="1" customWidth="1"/>
    <col min="15104" max="15104" width="7.875" bestFit="1" customWidth="1"/>
    <col min="15105" max="15105" width="46.5" bestFit="1" customWidth="1"/>
    <col min="15106" max="15106" width="11.375" bestFit="1" customWidth="1"/>
    <col min="15107" max="15107" width="10.375" bestFit="1" customWidth="1"/>
    <col min="15359" max="15359" width="9.375" bestFit="1" customWidth="1"/>
    <col min="15360" max="15360" width="7.875" bestFit="1" customWidth="1"/>
    <col min="15361" max="15361" width="46.5" bestFit="1" customWidth="1"/>
    <col min="15362" max="15362" width="11.375" bestFit="1" customWidth="1"/>
    <col min="15363" max="15363" width="10.375" bestFit="1" customWidth="1"/>
    <col min="15615" max="15615" width="9.375" bestFit="1" customWidth="1"/>
    <col min="15616" max="15616" width="7.875" bestFit="1" customWidth="1"/>
    <col min="15617" max="15617" width="46.5" bestFit="1" customWidth="1"/>
    <col min="15618" max="15618" width="11.375" bestFit="1" customWidth="1"/>
    <col min="15619" max="15619" width="10.375" bestFit="1" customWidth="1"/>
    <col min="15871" max="15871" width="9.375" bestFit="1" customWidth="1"/>
    <col min="15872" max="15872" width="7.875" bestFit="1" customWidth="1"/>
    <col min="15873" max="15873" width="46.5" bestFit="1" customWidth="1"/>
    <col min="15874" max="15874" width="11.375" bestFit="1" customWidth="1"/>
    <col min="15875" max="15875" width="10.375" bestFit="1" customWidth="1"/>
    <col min="16127" max="16127" width="9.375" bestFit="1" customWidth="1"/>
    <col min="16128" max="16128" width="7.875" bestFit="1" customWidth="1"/>
    <col min="16129" max="16129" width="46.5" bestFit="1" customWidth="1"/>
    <col min="16130" max="16130" width="11.375" bestFit="1" customWidth="1"/>
    <col min="16131" max="16131" width="10.375" bestFit="1" customWidth="1"/>
  </cols>
  <sheetData>
    <row r="1" spans="1:8" ht="15" x14ac:dyDescent="0.25">
      <c r="A1" s="86" t="s">
        <v>56</v>
      </c>
      <c r="B1" s="86"/>
      <c r="C1" s="86"/>
      <c r="D1" s="86"/>
      <c r="E1" s="86"/>
      <c r="F1" s="86"/>
      <c r="G1" s="86"/>
      <c r="H1" s="86"/>
    </row>
    <row r="2" spans="1:8" x14ac:dyDescent="0.2">
      <c r="A2" t="s">
        <v>1</v>
      </c>
      <c r="B2" t="s">
        <v>2</v>
      </c>
      <c r="C2" t="s">
        <v>3</v>
      </c>
      <c r="D2" s="87" t="s">
        <v>175</v>
      </c>
      <c r="E2" s="87"/>
      <c r="F2" s="87"/>
      <c r="G2" s="87"/>
      <c r="H2" s="87"/>
    </row>
    <row r="3" spans="1:8" ht="15" x14ac:dyDescent="0.25">
      <c r="A3" s="79" t="s">
        <v>57</v>
      </c>
      <c r="B3" s="64" t="s">
        <v>175</v>
      </c>
      <c r="C3" s="64" t="s">
        <v>175</v>
      </c>
      <c r="D3" s="87"/>
      <c r="E3" s="87"/>
      <c r="F3" s="87"/>
      <c r="G3" s="87"/>
      <c r="H3" s="87"/>
    </row>
    <row r="4" spans="1:8" x14ac:dyDescent="0.2">
      <c r="A4" s="19" t="s">
        <v>154</v>
      </c>
      <c r="B4" s="25">
        <v>111.19</v>
      </c>
      <c r="C4" s="18">
        <f t="shared" ref="C4:C11" si="0">B4/$B$110</f>
        <v>4.6442094489592647E-6</v>
      </c>
      <c r="D4" s="87"/>
      <c r="E4" s="87"/>
      <c r="F4" s="87"/>
      <c r="G4" s="87"/>
      <c r="H4" s="87"/>
    </row>
    <row r="5" spans="1:8" x14ac:dyDescent="0.2">
      <c r="A5" s="19" t="s">
        <v>155</v>
      </c>
      <c r="B5" s="25">
        <v>54.903519000000003</v>
      </c>
      <c r="C5" s="18">
        <f t="shared" si="0"/>
        <v>2.2932227873092417E-6</v>
      </c>
      <c r="D5" s="87"/>
      <c r="E5" s="87"/>
      <c r="F5" s="87"/>
      <c r="G5" s="87"/>
      <c r="H5" s="87"/>
    </row>
    <row r="6" spans="1:8" x14ac:dyDescent="0.2">
      <c r="A6" s="19" t="s">
        <v>156</v>
      </c>
      <c r="B6" s="25">
        <v>9.8719999999999999</v>
      </c>
      <c r="C6" s="18">
        <f t="shared" si="0"/>
        <v>4.1233596258769551E-7</v>
      </c>
      <c r="D6" s="87"/>
      <c r="E6" s="87"/>
      <c r="F6" s="87"/>
      <c r="G6" s="87"/>
      <c r="H6" s="87"/>
    </row>
    <row r="7" spans="1:8" x14ac:dyDescent="0.2">
      <c r="A7" s="19" t="s">
        <v>157</v>
      </c>
      <c r="B7" s="25">
        <v>114.254</v>
      </c>
      <c r="C7" s="18">
        <f t="shared" si="0"/>
        <v>4.7721873044463706E-6</v>
      </c>
      <c r="D7" s="87"/>
      <c r="E7" s="87"/>
      <c r="F7" s="87"/>
      <c r="G7" s="87"/>
      <c r="H7" s="87"/>
    </row>
    <row r="8" spans="1:8" x14ac:dyDescent="0.2">
      <c r="A8" s="19" t="s">
        <v>158</v>
      </c>
      <c r="B8" s="25">
        <v>74.617092</v>
      </c>
      <c r="C8" s="18">
        <f t="shared" si="0"/>
        <v>3.1166238305626656E-6</v>
      </c>
      <c r="D8" s="87"/>
      <c r="E8" s="87"/>
      <c r="F8" s="87"/>
      <c r="G8" s="87"/>
      <c r="H8" s="87"/>
    </row>
    <row r="9" spans="1:8" x14ac:dyDescent="0.2">
      <c r="A9" s="6" t="s">
        <v>153</v>
      </c>
      <c r="B9" s="15">
        <v>23.09</v>
      </c>
      <c r="C9" s="18">
        <f t="shared" si="0"/>
        <v>9.6442842140902448E-7</v>
      </c>
      <c r="D9" s="87"/>
      <c r="E9" s="87"/>
      <c r="F9" s="87"/>
      <c r="G9" s="87"/>
      <c r="H9" s="87"/>
    </row>
    <row r="10" spans="1:8" x14ac:dyDescent="0.2">
      <c r="A10" s="6" t="s">
        <v>58</v>
      </c>
      <c r="B10" s="15">
        <v>0</v>
      </c>
      <c r="C10" s="18">
        <f t="shared" si="0"/>
        <v>0</v>
      </c>
      <c r="D10" s="87"/>
      <c r="E10" s="87"/>
      <c r="F10" s="87"/>
      <c r="G10" s="87"/>
      <c r="H10" s="87"/>
    </row>
    <row r="11" spans="1:8" ht="15" x14ac:dyDescent="0.25">
      <c r="A11" s="5" t="s">
        <v>59</v>
      </c>
      <c r="B11" s="26">
        <f>SUM(B4:B10)</f>
        <v>387.92661100000004</v>
      </c>
      <c r="C11" s="21">
        <f t="shared" si="0"/>
        <v>1.6203007755274264E-5</v>
      </c>
      <c r="D11" s="87"/>
      <c r="E11" s="87"/>
      <c r="F11" s="87"/>
      <c r="G11" s="87"/>
      <c r="H11" s="87"/>
    </row>
    <row r="12" spans="1:8" ht="15" x14ac:dyDescent="0.25">
      <c r="A12" s="79" t="s">
        <v>60</v>
      </c>
      <c r="B12" s="64" t="s">
        <v>175</v>
      </c>
      <c r="C12" s="65" t="s">
        <v>175</v>
      </c>
      <c r="D12" s="87"/>
      <c r="E12" s="87"/>
      <c r="F12" s="87"/>
      <c r="G12" s="87"/>
      <c r="H12" s="87"/>
    </row>
    <row r="13" spans="1:8" x14ac:dyDescent="0.2">
      <c r="A13" s="6" t="s">
        <v>61</v>
      </c>
      <c r="B13" s="20">
        <v>0</v>
      </c>
      <c r="C13" s="18">
        <f>B13/$B$110</f>
        <v>0</v>
      </c>
      <c r="D13" s="87"/>
      <c r="E13" s="87"/>
      <c r="F13" s="87"/>
      <c r="G13" s="87"/>
      <c r="H13" s="87"/>
    </row>
    <row r="14" spans="1:8" x14ac:dyDescent="0.2">
      <c r="A14" s="19" t="s">
        <v>159</v>
      </c>
      <c r="B14" s="20">
        <v>52.841414999999998</v>
      </c>
      <c r="C14" s="18">
        <f t="shared" ref="C14:C24" si="1">B14/$B$110</f>
        <v>2.2070923539830725E-6</v>
      </c>
      <c r="D14" s="87"/>
      <c r="E14" s="87"/>
      <c r="F14" s="87"/>
      <c r="G14" s="87"/>
      <c r="H14" s="87"/>
    </row>
    <row r="15" spans="1:8" x14ac:dyDescent="0.2">
      <c r="A15" s="19" t="s">
        <v>160</v>
      </c>
      <c r="B15" s="20">
        <v>75.694047000000012</v>
      </c>
      <c r="C15" s="18">
        <f t="shared" si="1"/>
        <v>3.1616063342689701E-6</v>
      </c>
      <c r="D15" s="87"/>
      <c r="E15" s="87"/>
      <c r="F15" s="87"/>
      <c r="G15" s="87"/>
      <c r="H15" s="87"/>
    </row>
    <row r="16" spans="1:8" x14ac:dyDescent="0.2">
      <c r="A16" s="19" t="s">
        <v>161</v>
      </c>
      <c r="B16" s="20">
        <v>119.248932</v>
      </c>
      <c r="C16" s="18">
        <f t="shared" si="1"/>
        <v>4.9808167710468644E-6</v>
      </c>
      <c r="D16" s="87"/>
      <c r="E16" s="87"/>
      <c r="F16" s="87"/>
      <c r="G16" s="87"/>
      <c r="H16" s="87"/>
    </row>
    <row r="17" spans="1:8" x14ac:dyDescent="0.2">
      <c r="A17" s="19" t="s">
        <v>162</v>
      </c>
      <c r="B17" s="20">
        <v>17.308962000000001</v>
      </c>
      <c r="C17" s="18">
        <f t="shared" si="1"/>
        <v>7.2296469891246397E-7</v>
      </c>
      <c r="D17" s="87"/>
      <c r="E17" s="87"/>
      <c r="F17" s="87"/>
      <c r="G17" s="87"/>
      <c r="H17" s="87"/>
    </row>
    <row r="18" spans="1:8" x14ac:dyDescent="0.2">
      <c r="A18" s="19" t="s">
        <v>163</v>
      </c>
      <c r="B18" s="20">
        <v>62.689374000000001</v>
      </c>
      <c r="C18" s="18">
        <f t="shared" si="1"/>
        <v>2.6184241665630118E-6</v>
      </c>
      <c r="D18" s="87"/>
      <c r="E18" s="87"/>
      <c r="F18" s="87"/>
      <c r="G18" s="87"/>
      <c r="H18" s="87"/>
    </row>
    <row r="19" spans="1:8" x14ac:dyDescent="0.2">
      <c r="A19" s="19" t="s">
        <v>164</v>
      </c>
      <c r="B19" s="20">
        <v>88.082864999999998</v>
      </c>
      <c r="C19" s="18">
        <f t="shared" si="1"/>
        <v>3.6790653289360854E-6</v>
      </c>
      <c r="D19" s="87"/>
      <c r="E19" s="87"/>
      <c r="F19" s="87"/>
      <c r="G19" s="87"/>
      <c r="H19" s="87"/>
    </row>
    <row r="20" spans="1:8" x14ac:dyDescent="0.2">
      <c r="A20" s="19" t="s">
        <v>165</v>
      </c>
      <c r="B20" s="20">
        <v>42.958145999999999</v>
      </c>
      <c r="C20" s="18">
        <f t="shared" si="1"/>
        <v>1.7942857052160415E-6</v>
      </c>
      <c r="D20" s="87"/>
      <c r="E20" s="87"/>
      <c r="F20" s="87"/>
      <c r="G20" s="87"/>
      <c r="H20" s="87"/>
    </row>
    <row r="21" spans="1:8" x14ac:dyDescent="0.2">
      <c r="A21" s="19" t="s">
        <v>166</v>
      </c>
      <c r="B21" s="20">
        <v>34.925120999999997</v>
      </c>
      <c r="C21" s="18">
        <f t="shared" si="1"/>
        <v>1.4587604726526275E-6</v>
      </c>
      <c r="D21" s="87"/>
      <c r="E21" s="87"/>
      <c r="F21" s="87"/>
      <c r="G21" s="87"/>
      <c r="H21" s="87"/>
    </row>
    <row r="22" spans="1:8" x14ac:dyDescent="0.2">
      <c r="A22" s="19" t="s">
        <v>167</v>
      </c>
      <c r="B22" s="20">
        <f>5.571*4*3.519</f>
        <v>78.417395999999997</v>
      </c>
      <c r="C22" s="18">
        <f t="shared" si="1"/>
        <v>3.2753558005754155E-6</v>
      </c>
      <c r="D22" s="87"/>
      <c r="E22" s="87"/>
      <c r="F22" s="87"/>
      <c r="G22" s="87"/>
      <c r="H22" s="87"/>
    </row>
    <row r="23" spans="1:8" x14ac:dyDescent="0.2">
      <c r="A23" s="19" t="s">
        <v>168</v>
      </c>
      <c r="B23" s="20">
        <v>53.981927999999996</v>
      </c>
      <c r="C23" s="18">
        <f t="shared" si="1"/>
        <v>2.2547295628261418E-6</v>
      </c>
      <c r="D23" s="87"/>
      <c r="E23" s="87"/>
      <c r="F23" s="87"/>
      <c r="G23" s="87"/>
      <c r="H23" s="87"/>
    </row>
    <row r="24" spans="1:8" x14ac:dyDescent="0.2">
      <c r="A24" s="6" t="s">
        <v>61</v>
      </c>
      <c r="B24" s="20">
        <v>0</v>
      </c>
      <c r="C24" s="18">
        <f t="shared" si="1"/>
        <v>0</v>
      </c>
      <c r="D24" s="87"/>
      <c r="E24" s="87"/>
      <c r="F24" s="87"/>
      <c r="G24" s="87"/>
      <c r="H24" s="87"/>
    </row>
    <row r="25" spans="1:8" ht="15" x14ac:dyDescent="0.25">
      <c r="A25" s="5" t="s">
        <v>62</v>
      </c>
      <c r="B25" s="14">
        <f>SUM(B13:B24)</f>
        <v>626.14818600000001</v>
      </c>
      <c r="C25" s="21">
        <f>B25/$B$110</f>
        <v>2.6153101194980694E-5</v>
      </c>
      <c r="D25" s="87"/>
      <c r="E25" s="87"/>
      <c r="F25" s="87"/>
      <c r="G25" s="87"/>
      <c r="H25" s="87"/>
    </row>
    <row r="26" spans="1:8" ht="15" x14ac:dyDescent="0.25">
      <c r="A26" s="79" t="s">
        <v>63</v>
      </c>
      <c r="B26" s="64" t="s">
        <v>175</v>
      </c>
      <c r="C26" s="65" t="s">
        <v>175</v>
      </c>
      <c r="D26" s="87"/>
      <c r="E26" s="87"/>
      <c r="F26" s="87"/>
      <c r="G26" s="87"/>
      <c r="H26" s="87"/>
    </row>
    <row r="27" spans="1:8" x14ac:dyDescent="0.2">
      <c r="A27" s="6" t="s">
        <v>48</v>
      </c>
      <c r="B27" s="20">
        <v>0</v>
      </c>
      <c r="C27" s="18">
        <f>B27/$B$110</f>
        <v>0</v>
      </c>
      <c r="D27" s="87"/>
      <c r="E27" s="87"/>
      <c r="F27" s="87"/>
      <c r="G27" s="87"/>
      <c r="H27" s="87"/>
    </row>
    <row r="28" spans="1:8" x14ac:dyDescent="0.2">
      <c r="A28" s="6" t="s">
        <v>49</v>
      </c>
      <c r="B28" s="20">
        <v>0</v>
      </c>
      <c r="C28" s="18">
        <f>B28/$B$110</f>
        <v>0</v>
      </c>
      <c r="D28" s="87"/>
      <c r="E28" s="87"/>
      <c r="F28" s="87"/>
      <c r="G28" s="87"/>
      <c r="H28" s="87"/>
    </row>
    <row r="29" spans="1:8" x14ac:dyDescent="0.2">
      <c r="A29" s="6" t="s">
        <v>43</v>
      </c>
      <c r="B29" s="20">
        <v>0</v>
      </c>
      <c r="C29" s="18">
        <f>B29/$B$110</f>
        <v>0</v>
      </c>
      <c r="D29" s="87"/>
      <c r="E29" s="87"/>
      <c r="F29" s="87"/>
      <c r="G29" s="87"/>
      <c r="H29" s="87"/>
    </row>
    <row r="30" spans="1:8" ht="15" x14ac:dyDescent="0.25">
      <c r="A30" s="5" t="s">
        <v>64</v>
      </c>
      <c r="B30" s="14">
        <v>0</v>
      </c>
      <c r="C30" s="21">
        <f>B30/$B$110</f>
        <v>0</v>
      </c>
      <c r="D30" s="87"/>
      <c r="E30" s="87"/>
      <c r="F30" s="87"/>
      <c r="G30" s="87"/>
      <c r="H30" s="87"/>
    </row>
    <row r="31" spans="1:8" ht="15" x14ac:dyDescent="0.25">
      <c r="A31" s="79" t="s">
        <v>65</v>
      </c>
      <c r="B31" s="64" t="s">
        <v>175</v>
      </c>
      <c r="C31" s="65" t="s">
        <v>175</v>
      </c>
      <c r="D31" s="87"/>
      <c r="E31" s="87"/>
      <c r="F31" s="87"/>
      <c r="G31" s="87"/>
      <c r="H31" s="87"/>
    </row>
    <row r="32" spans="1:8" x14ac:dyDescent="0.2">
      <c r="A32" s="6" t="s">
        <v>48</v>
      </c>
      <c r="B32" s="20">
        <v>0</v>
      </c>
      <c r="C32" s="18">
        <f>B32/$B$110</f>
        <v>0</v>
      </c>
      <c r="D32" s="87"/>
      <c r="E32" s="87"/>
      <c r="F32" s="87"/>
      <c r="G32" s="87"/>
      <c r="H32" s="87"/>
    </row>
    <row r="33" spans="1:8" x14ac:dyDescent="0.2">
      <c r="A33" s="6" t="s">
        <v>49</v>
      </c>
      <c r="B33" s="20">
        <v>0</v>
      </c>
      <c r="C33" s="18">
        <f>B33/$B$110</f>
        <v>0</v>
      </c>
      <c r="D33" s="87"/>
      <c r="E33" s="87"/>
      <c r="F33" s="87"/>
      <c r="G33" s="87"/>
      <c r="H33" s="87"/>
    </row>
    <row r="34" spans="1:8" x14ac:dyDescent="0.2">
      <c r="A34" s="6" t="s">
        <v>43</v>
      </c>
      <c r="B34" s="20">
        <v>0</v>
      </c>
      <c r="C34" s="18">
        <f>B34/$B$110</f>
        <v>0</v>
      </c>
      <c r="D34" s="87"/>
      <c r="E34" s="87"/>
      <c r="F34" s="87"/>
      <c r="G34" s="87"/>
      <c r="H34" s="87"/>
    </row>
    <row r="35" spans="1:8" ht="15" x14ac:dyDescent="0.25">
      <c r="A35" s="5" t="s">
        <v>66</v>
      </c>
      <c r="B35" s="14">
        <v>0</v>
      </c>
      <c r="C35" s="21">
        <f>B35/$B$110</f>
        <v>0</v>
      </c>
      <c r="D35" s="87"/>
      <c r="E35" s="87"/>
      <c r="F35" s="87"/>
      <c r="G35" s="87"/>
      <c r="H35" s="87"/>
    </row>
    <row r="36" spans="1:8" ht="15" x14ac:dyDescent="0.25">
      <c r="A36" s="79" t="s">
        <v>67</v>
      </c>
      <c r="B36" s="64" t="s">
        <v>175</v>
      </c>
      <c r="C36" s="65" t="s">
        <v>175</v>
      </c>
      <c r="D36" s="87"/>
      <c r="E36" s="87"/>
      <c r="F36" s="87"/>
      <c r="G36" s="87"/>
      <c r="H36" s="87"/>
    </row>
    <row r="37" spans="1:8" ht="15" x14ac:dyDescent="0.25">
      <c r="A37" s="81" t="s">
        <v>68</v>
      </c>
      <c r="B37" s="64" t="s">
        <v>175</v>
      </c>
      <c r="C37" s="65" t="s">
        <v>175</v>
      </c>
      <c r="D37" s="87"/>
      <c r="E37" s="87"/>
      <c r="F37" s="87"/>
      <c r="G37" s="87"/>
      <c r="H37" s="87"/>
    </row>
    <row r="38" spans="1:8" x14ac:dyDescent="0.2">
      <c r="A38" s="6" t="s">
        <v>69</v>
      </c>
      <c r="B38" s="20">
        <v>0.08</v>
      </c>
      <c r="C38" s="18">
        <f>B38/$B$110</f>
        <v>3.3414583678095262E-9</v>
      </c>
      <c r="D38" s="87"/>
      <c r="E38" s="87"/>
      <c r="F38" s="87"/>
      <c r="G38" s="87"/>
      <c r="H38" s="87"/>
    </row>
    <row r="39" spans="1:8" x14ac:dyDescent="0.2">
      <c r="A39" s="6" t="s">
        <v>70</v>
      </c>
      <c r="B39" s="20">
        <v>0.72</v>
      </c>
      <c r="C39" s="18">
        <f>B39/$B$110</f>
        <v>3.0073125310285735E-8</v>
      </c>
      <c r="D39" s="87"/>
      <c r="E39" s="87"/>
      <c r="F39" s="87"/>
      <c r="G39" s="87"/>
      <c r="H39" s="87"/>
    </row>
    <row r="40" spans="1:8" x14ac:dyDescent="0.2">
      <c r="A40" s="6" t="s">
        <v>71</v>
      </c>
      <c r="B40" s="20">
        <v>3.3</v>
      </c>
      <c r="C40" s="18">
        <f>B40/$B$110</f>
        <v>1.3783515767214293E-7</v>
      </c>
      <c r="D40" s="87"/>
      <c r="E40" s="87"/>
      <c r="F40" s="87"/>
      <c r="G40" s="87"/>
      <c r="H40" s="87"/>
    </row>
    <row r="41" spans="1:8" ht="15" x14ac:dyDescent="0.25">
      <c r="A41" s="5" t="s">
        <v>72</v>
      </c>
      <c r="B41" s="14">
        <f>SUM(B38:B40)</f>
        <v>4.0999999999999996</v>
      </c>
      <c r="C41" s="21">
        <f>B41/$B$110</f>
        <v>1.7124974135023821E-7</v>
      </c>
      <c r="D41" s="87"/>
      <c r="E41" s="87"/>
      <c r="F41" s="87"/>
      <c r="G41" s="87"/>
      <c r="H41" s="87"/>
    </row>
    <row r="42" spans="1:8" ht="15" x14ac:dyDescent="0.25">
      <c r="A42" s="81" t="s">
        <v>73</v>
      </c>
      <c r="B42" s="64" t="s">
        <v>175</v>
      </c>
      <c r="C42" s="65" t="s">
        <v>175</v>
      </c>
      <c r="D42" s="87"/>
      <c r="E42" s="87"/>
      <c r="F42" s="87"/>
      <c r="G42" s="87"/>
      <c r="H42" s="87"/>
    </row>
    <row r="43" spans="1:8" x14ac:dyDescent="0.2">
      <c r="A43" s="6" t="s">
        <v>74</v>
      </c>
      <c r="B43" s="20">
        <v>0</v>
      </c>
      <c r="C43" s="18">
        <f t="shared" ref="C43:C49" si="2">B43/$B$110</f>
        <v>0</v>
      </c>
      <c r="D43" s="87"/>
      <c r="E43" s="87"/>
      <c r="F43" s="87"/>
      <c r="G43" s="87"/>
      <c r="H43" s="87"/>
    </row>
    <row r="44" spans="1:8" x14ac:dyDescent="0.2">
      <c r="A44" s="6" t="s">
        <v>75</v>
      </c>
      <c r="B44" s="20">
        <v>31.56</v>
      </c>
      <c r="C44" s="18">
        <f t="shared" si="2"/>
        <v>1.3182053261008581E-6</v>
      </c>
      <c r="D44" s="87"/>
      <c r="E44" s="87"/>
      <c r="F44" s="87"/>
      <c r="G44" s="87"/>
      <c r="H44" s="87"/>
    </row>
    <row r="45" spans="1:8" x14ac:dyDescent="0.2">
      <c r="A45" s="6" t="s">
        <v>76</v>
      </c>
      <c r="B45" s="20">
        <v>0.75</v>
      </c>
      <c r="C45" s="18">
        <f t="shared" si="2"/>
        <v>3.1326172198214306E-8</v>
      </c>
      <c r="D45" s="87"/>
      <c r="E45" s="87"/>
      <c r="F45" s="87"/>
      <c r="G45" s="87"/>
      <c r="H45" s="87"/>
    </row>
    <row r="46" spans="1:8" x14ac:dyDescent="0.2">
      <c r="A46" s="6" t="s">
        <v>77</v>
      </c>
      <c r="B46" s="20">
        <v>6.52</v>
      </c>
      <c r="C46" s="24">
        <f t="shared" si="2"/>
        <v>2.7232885697647635E-7</v>
      </c>
      <c r="D46" s="87"/>
      <c r="E46" s="87"/>
      <c r="F46" s="87"/>
      <c r="G46" s="87"/>
      <c r="H46" s="87"/>
    </row>
    <row r="47" spans="1:8" x14ac:dyDescent="0.2">
      <c r="A47" s="6" t="s">
        <v>78</v>
      </c>
      <c r="B47" s="20">
        <v>27.86</v>
      </c>
      <c r="C47" s="18">
        <f t="shared" si="2"/>
        <v>1.1636628765896675E-6</v>
      </c>
      <c r="D47" s="87"/>
      <c r="E47" s="87"/>
      <c r="F47" s="87"/>
      <c r="G47" s="87"/>
      <c r="H47" s="87"/>
    </row>
    <row r="48" spans="1:8" ht="15" x14ac:dyDescent="0.25">
      <c r="A48" s="5" t="s">
        <v>79</v>
      </c>
      <c r="B48" s="14">
        <f>SUM(B43:B47)</f>
        <v>66.69</v>
      </c>
      <c r="C48" s="21">
        <f t="shared" si="2"/>
        <v>2.7855232318652161E-6</v>
      </c>
      <c r="D48" s="87"/>
      <c r="E48" s="87"/>
      <c r="F48" s="87"/>
      <c r="G48" s="87"/>
      <c r="H48" s="87"/>
    </row>
    <row r="49" spans="1:8" ht="15" x14ac:dyDescent="0.25">
      <c r="A49" s="5" t="s">
        <v>80</v>
      </c>
      <c r="B49" s="14">
        <f>B41+B48</f>
        <v>70.789999999999992</v>
      </c>
      <c r="C49" s="21">
        <f t="shared" si="2"/>
        <v>2.9567729732154542E-6</v>
      </c>
      <c r="D49" s="87"/>
      <c r="E49" s="87"/>
      <c r="F49" s="87"/>
      <c r="G49" s="87"/>
      <c r="H49" s="87"/>
    </row>
    <row r="50" spans="1:8" ht="15" x14ac:dyDescent="0.25">
      <c r="A50" s="79" t="s">
        <v>81</v>
      </c>
      <c r="B50" s="64" t="s">
        <v>175</v>
      </c>
      <c r="C50" s="65" t="s">
        <v>175</v>
      </c>
      <c r="D50" s="87"/>
      <c r="E50" s="87"/>
      <c r="F50" s="87"/>
      <c r="G50" s="87"/>
      <c r="H50" s="87"/>
    </row>
    <row r="51" spans="1:8" ht="15" x14ac:dyDescent="0.25">
      <c r="A51" s="81" t="s">
        <v>82</v>
      </c>
      <c r="B51" s="64" t="s">
        <v>175</v>
      </c>
      <c r="C51" s="65" t="s">
        <v>175</v>
      </c>
      <c r="D51" s="87"/>
      <c r="E51" s="87"/>
      <c r="F51" s="87"/>
      <c r="G51" s="87"/>
      <c r="H51" s="87"/>
    </row>
    <row r="52" spans="1:8" x14ac:dyDescent="0.2">
      <c r="A52" s="6" t="s">
        <v>83</v>
      </c>
      <c r="B52" s="20">
        <v>10.7</v>
      </c>
      <c r="C52" s="18">
        <f t="shared" ref="C52:C61" si="3">B52/$B$110</f>
        <v>4.4692005669452411E-7</v>
      </c>
      <c r="D52" s="87"/>
      <c r="E52" s="87"/>
      <c r="F52" s="87"/>
      <c r="G52" s="87"/>
      <c r="H52" s="87"/>
    </row>
    <row r="53" spans="1:8" x14ac:dyDescent="0.2">
      <c r="A53" s="6" t="s">
        <v>84</v>
      </c>
      <c r="B53" s="20">
        <v>9.64</v>
      </c>
      <c r="C53" s="18">
        <f t="shared" si="3"/>
        <v>4.0264573332104794E-7</v>
      </c>
      <c r="D53" s="87"/>
      <c r="E53" s="87"/>
      <c r="F53" s="87"/>
      <c r="G53" s="87"/>
      <c r="H53" s="87"/>
    </row>
    <row r="54" spans="1:8" x14ac:dyDescent="0.2">
      <c r="A54" s="6" t="s">
        <v>85</v>
      </c>
      <c r="B54" s="20">
        <v>127.36</v>
      </c>
      <c r="C54" s="24">
        <f t="shared" si="3"/>
        <v>5.3196017215527657E-6</v>
      </c>
      <c r="D54" s="87"/>
      <c r="E54" s="87"/>
      <c r="F54" s="87"/>
      <c r="G54" s="87"/>
      <c r="H54" s="87"/>
    </row>
    <row r="55" spans="1:8" x14ac:dyDescent="0.2">
      <c r="A55" s="6" t="s">
        <v>86</v>
      </c>
      <c r="B55" s="20">
        <v>13.11</v>
      </c>
      <c r="C55" s="18">
        <f t="shared" si="3"/>
        <v>5.4758149002478613E-7</v>
      </c>
      <c r="D55" s="87"/>
      <c r="E55" s="87"/>
      <c r="F55" s="87"/>
      <c r="G55" s="87"/>
      <c r="H55" s="87"/>
    </row>
    <row r="56" spans="1:8" x14ac:dyDescent="0.2">
      <c r="A56" s="6" t="s">
        <v>87</v>
      </c>
      <c r="B56" s="20">
        <v>40.18</v>
      </c>
      <c r="C56" s="24">
        <f t="shared" si="3"/>
        <v>1.6782474652323346E-6</v>
      </c>
      <c r="D56" s="87"/>
      <c r="E56" s="87"/>
      <c r="F56" s="87"/>
      <c r="G56" s="87"/>
      <c r="H56" s="87"/>
    </row>
    <row r="57" spans="1:8" x14ac:dyDescent="0.2">
      <c r="A57" s="6" t="s">
        <v>69</v>
      </c>
      <c r="B57" s="20">
        <v>34.51</v>
      </c>
      <c r="C57" s="18">
        <f t="shared" si="3"/>
        <v>1.4414216034138342E-6</v>
      </c>
      <c r="D57" s="87"/>
      <c r="E57" s="87"/>
      <c r="F57" s="87"/>
      <c r="G57" s="87"/>
      <c r="H57" s="87"/>
    </row>
    <row r="58" spans="1:8" x14ac:dyDescent="0.2">
      <c r="A58" s="6" t="s">
        <v>70</v>
      </c>
      <c r="B58" s="20">
        <v>50.86</v>
      </c>
      <c r="C58" s="18">
        <f t="shared" si="3"/>
        <v>2.124332157334906E-6</v>
      </c>
      <c r="D58" s="87"/>
      <c r="E58" s="87"/>
      <c r="F58" s="87"/>
      <c r="G58" s="87"/>
      <c r="H58" s="87"/>
    </row>
    <row r="59" spans="1:8" x14ac:dyDescent="0.2">
      <c r="A59" s="6" t="s">
        <v>88</v>
      </c>
      <c r="B59" s="20">
        <v>99.93</v>
      </c>
      <c r="C59" s="24">
        <f t="shared" si="3"/>
        <v>4.1738991836900744E-6</v>
      </c>
      <c r="D59" s="87"/>
      <c r="E59" s="87"/>
      <c r="F59" s="87"/>
      <c r="G59" s="87"/>
      <c r="H59" s="87"/>
    </row>
    <row r="60" spans="1:8" x14ac:dyDescent="0.2">
      <c r="A60" s="6" t="s">
        <v>71</v>
      </c>
      <c r="B60" s="20">
        <v>49.79</v>
      </c>
      <c r="C60" s="18">
        <f t="shared" si="3"/>
        <v>2.0796401516654537E-6</v>
      </c>
      <c r="D60" s="87"/>
      <c r="E60" s="87"/>
      <c r="F60" s="87"/>
      <c r="G60" s="87"/>
      <c r="H60" s="87"/>
    </row>
    <row r="61" spans="1:8" ht="15" x14ac:dyDescent="0.25">
      <c r="A61" s="5" t="s">
        <v>89</v>
      </c>
      <c r="B61" s="14">
        <f>SUM(B52:B60)</f>
        <v>436.08000000000004</v>
      </c>
      <c r="C61" s="21">
        <f t="shared" si="3"/>
        <v>1.8214289562929727E-5</v>
      </c>
      <c r="D61" s="87"/>
      <c r="E61" s="87"/>
      <c r="F61" s="87"/>
      <c r="G61" s="87"/>
      <c r="H61" s="87"/>
    </row>
    <row r="62" spans="1:8" ht="15" x14ac:dyDescent="0.25">
      <c r="A62" s="81" t="s">
        <v>90</v>
      </c>
      <c r="B62" s="64" t="s">
        <v>175</v>
      </c>
      <c r="C62" s="65" t="s">
        <v>175</v>
      </c>
      <c r="D62" s="87"/>
      <c r="E62" s="87"/>
      <c r="F62" s="87"/>
      <c r="G62" s="87"/>
      <c r="H62" s="87"/>
    </row>
    <row r="63" spans="1:8" x14ac:dyDescent="0.2">
      <c r="A63" s="6" t="s">
        <v>91</v>
      </c>
      <c r="B63" s="20">
        <v>6.22</v>
      </c>
      <c r="C63" s="18">
        <f t="shared" ref="C63:C85" si="4">B63/$B$110</f>
        <v>2.5979838809719064E-7</v>
      </c>
      <c r="D63" s="87"/>
      <c r="E63" s="87"/>
      <c r="F63" s="87"/>
      <c r="G63" s="87"/>
      <c r="H63" s="87"/>
    </row>
    <row r="64" spans="1:8" x14ac:dyDescent="0.2">
      <c r="A64" s="6" t="s">
        <v>92</v>
      </c>
      <c r="B64" s="20">
        <v>5.76</v>
      </c>
      <c r="C64" s="18">
        <f t="shared" si="4"/>
        <v>2.4058500248228588E-7</v>
      </c>
      <c r="D64" s="87"/>
      <c r="E64" s="87"/>
      <c r="F64" s="87"/>
      <c r="G64" s="87"/>
      <c r="H64" s="87"/>
    </row>
    <row r="65" spans="1:8" x14ac:dyDescent="0.2">
      <c r="A65" s="6" t="s">
        <v>93</v>
      </c>
      <c r="B65" s="20">
        <v>6.18</v>
      </c>
      <c r="C65" s="24">
        <f t="shared" si="4"/>
        <v>2.5812765891328588E-7</v>
      </c>
      <c r="D65" s="87"/>
      <c r="E65" s="87"/>
      <c r="F65" s="87"/>
      <c r="G65" s="87"/>
      <c r="H65" s="87"/>
    </row>
    <row r="66" spans="1:8" x14ac:dyDescent="0.2">
      <c r="A66" s="6" t="s">
        <v>94</v>
      </c>
      <c r="B66" s="20">
        <v>0.17</v>
      </c>
      <c r="C66" s="18">
        <f t="shared" si="4"/>
        <v>7.1005990315952435E-9</v>
      </c>
      <c r="D66" s="87"/>
      <c r="E66" s="87"/>
      <c r="F66" s="87"/>
      <c r="G66" s="87"/>
      <c r="H66" s="87"/>
    </row>
    <row r="67" spans="1:8" x14ac:dyDescent="0.2">
      <c r="A67" s="6" t="s">
        <v>95</v>
      </c>
      <c r="B67" s="20">
        <v>0.38</v>
      </c>
      <c r="C67" s="24">
        <f t="shared" si="4"/>
        <v>1.5871927247095248E-8</v>
      </c>
      <c r="D67" s="87"/>
      <c r="E67" s="87"/>
      <c r="F67" s="87"/>
      <c r="G67" s="87"/>
      <c r="H67" s="87"/>
    </row>
    <row r="68" spans="1:8" x14ac:dyDescent="0.2">
      <c r="A68" s="6" t="s">
        <v>96</v>
      </c>
      <c r="B68" s="20">
        <v>2.4500000000000002</v>
      </c>
      <c r="C68" s="18">
        <f t="shared" si="4"/>
        <v>1.0233216251416675E-7</v>
      </c>
      <c r="D68" s="87"/>
      <c r="E68" s="87"/>
      <c r="F68" s="87"/>
      <c r="G68" s="87"/>
      <c r="H68" s="87"/>
    </row>
    <row r="69" spans="1:8" x14ac:dyDescent="0.2">
      <c r="A69" s="6" t="s">
        <v>97</v>
      </c>
      <c r="B69" s="20">
        <v>5.5</v>
      </c>
      <c r="C69" s="18">
        <f t="shared" si="4"/>
        <v>2.2972526278690494E-7</v>
      </c>
      <c r="D69" s="87"/>
      <c r="E69" s="87"/>
      <c r="F69" s="87"/>
      <c r="G69" s="87"/>
      <c r="H69" s="87"/>
    </row>
    <row r="70" spans="1:8" x14ac:dyDescent="0.2">
      <c r="A70" s="6" t="s">
        <v>98</v>
      </c>
      <c r="B70" s="20">
        <v>1.48</v>
      </c>
      <c r="C70" s="24">
        <f t="shared" si="4"/>
        <v>6.1816979804476232E-8</v>
      </c>
      <c r="D70" s="87"/>
      <c r="E70" s="87"/>
      <c r="F70" s="87"/>
      <c r="G70" s="87"/>
      <c r="H70" s="87"/>
    </row>
    <row r="71" spans="1:8" x14ac:dyDescent="0.2">
      <c r="A71" s="6" t="s">
        <v>99</v>
      </c>
      <c r="B71" s="27">
        <v>0.77</v>
      </c>
      <c r="C71" s="29">
        <f t="shared" si="4"/>
        <v>3.2161536790166687E-8</v>
      </c>
      <c r="D71" s="87"/>
      <c r="E71" s="87"/>
      <c r="F71" s="87"/>
      <c r="G71" s="87"/>
      <c r="H71" s="87"/>
    </row>
    <row r="72" spans="1:8" x14ac:dyDescent="0.2">
      <c r="A72" s="6" t="s">
        <v>100</v>
      </c>
      <c r="B72" s="27">
        <v>0.32</v>
      </c>
      <c r="C72" s="29">
        <f t="shared" si="4"/>
        <v>1.3365833471238105E-8</v>
      </c>
      <c r="D72" s="87"/>
      <c r="E72" s="87"/>
      <c r="F72" s="87"/>
      <c r="G72" s="87"/>
      <c r="H72" s="87"/>
    </row>
    <row r="73" spans="1:8" x14ac:dyDescent="0.2">
      <c r="A73" s="6" t="s">
        <v>101</v>
      </c>
      <c r="B73" s="27">
        <v>1.92</v>
      </c>
      <c r="C73" s="29">
        <f t="shared" si="4"/>
        <v>8.0195000827428619E-8</v>
      </c>
      <c r="D73" s="87"/>
      <c r="E73" s="87"/>
      <c r="F73" s="87"/>
      <c r="G73" s="87"/>
      <c r="H73" s="87"/>
    </row>
    <row r="74" spans="1:8" x14ac:dyDescent="0.2">
      <c r="A74" s="6" t="s">
        <v>102</v>
      </c>
      <c r="B74" s="27">
        <v>4.45</v>
      </c>
      <c r="C74" s="29">
        <f t="shared" si="4"/>
        <v>1.858686217094049E-7</v>
      </c>
      <c r="D74" s="87"/>
      <c r="E74" s="87"/>
      <c r="F74" s="87"/>
      <c r="G74" s="87"/>
      <c r="H74" s="87"/>
    </row>
    <row r="75" spans="1:8" x14ac:dyDescent="0.2">
      <c r="A75" s="6" t="s">
        <v>103</v>
      </c>
      <c r="B75" s="27">
        <v>14.94</v>
      </c>
      <c r="C75" s="29">
        <f t="shared" si="4"/>
        <v>6.2401735018842896E-7</v>
      </c>
      <c r="D75" s="87"/>
      <c r="E75" s="87"/>
      <c r="F75" s="87"/>
      <c r="G75" s="87"/>
      <c r="H75" s="87"/>
    </row>
    <row r="76" spans="1:8" x14ac:dyDescent="0.2">
      <c r="A76" s="6" t="s">
        <v>104</v>
      </c>
      <c r="B76" s="27">
        <v>7.91</v>
      </c>
      <c r="C76" s="29">
        <f t="shared" si="4"/>
        <v>3.3038669611716691E-7</v>
      </c>
      <c r="D76" s="87"/>
      <c r="E76" s="87"/>
      <c r="F76" s="87"/>
      <c r="G76" s="87"/>
      <c r="H76" s="87"/>
    </row>
    <row r="77" spans="1:8" x14ac:dyDescent="0.2">
      <c r="A77" s="6" t="s">
        <v>105</v>
      </c>
      <c r="B77" s="27">
        <v>2.4300000000000002</v>
      </c>
      <c r="C77" s="29">
        <f t="shared" si="4"/>
        <v>1.0149679792221436E-7</v>
      </c>
      <c r="D77" s="87"/>
      <c r="E77" s="87"/>
      <c r="F77" s="87"/>
      <c r="G77" s="87"/>
      <c r="H77" s="87"/>
    </row>
    <row r="78" spans="1:8" x14ac:dyDescent="0.2">
      <c r="A78" s="6" t="s">
        <v>106</v>
      </c>
      <c r="B78" s="27">
        <v>8.42</v>
      </c>
      <c r="C78" s="29">
        <f t="shared" si="4"/>
        <v>3.5168849321195261E-7</v>
      </c>
      <c r="D78" s="87"/>
      <c r="E78" s="87"/>
      <c r="F78" s="87"/>
      <c r="G78" s="87"/>
      <c r="H78" s="87"/>
    </row>
    <row r="79" spans="1:8" x14ac:dyDescent="0.2">
      <c r="A79" s="6" t="s">
        <v>107</v>
      </c>
      <c r="B79" s="27">
        <v>3.53</v>
      </c>
      <c r="C79" s="29">
        <f t="shared" si="4"/>
        <v>1.4744185047959534E-7</v>
      </c>
      <c r="D79" s="87"/>
      <c r="E79" s="87"/>
      <c r="F79" s="87"/>
      <c r="G79" s="87"/>
      <c r="H79" s="87"/>
    </row>
    <row r="80" spans="1:8" x14ac:dyDescent="0.2">
      <c r="A80" s="6" t="s">
        <v>108</v>
      </c>
      <c r="B80" s="27">
        <v>1.25</v>
      </c>
      <c r="C80" s="29">
        <f t="shared" si="4"/>
        <v>5.2210286997023848E-8</v>
      </c>
      <c r="D80" s="87"/>
      <c r="E80" s="87"/>
      <c r="F80" s="87"/>
      <c r="G80" s="87"/>
      <c r="H80" s="87"/>
    </row>
    <row r="81" spans="1:8" x14ac:dyDescent="0.2">
      <c r="A81" s="6" t="s">
        <v>109</v>
      </c>
      <c r="B81" s="27">
        <v>10.24</v>
      </c>
      <c r="C81" s="29">
        <f t="shared" si="4"/>
        <v>4.2770667107961935E-7</v>
      </c>
      <c r="D81" s="87"/>
      <c r="E81" s="87"/>
      <c r="F81" s="87"/>
      <c r="G81" s="87"/>
      <c r="H81" s="87"/>
    </row>
    <row r="82" spans="1:8" x14ac:dyDescent="0.2">
      <c r="A82" s="6" t="s">
        <v>110</v>
      </c>
      <c r="B82" s="27">
        <v>0</v>
      </c>
      <c r="C82" s="29">
        <f t="shared" si="4"/>
        <v>0</v>
      </c>
      <c r="D82" s="87"/>
      <c r="E82" s="87"/>
      <c r="F82" s="87"/>
      <c r="G82" s="87"/>
      <c r="H82" s="87"/>
    </row>
    <row r="83" spans="1:8" x14ac:dyDescent="0.2">
      <c r="A83" s="6" t="s">
        <v>111</v>
      </c>
      <c r="B83" s="27">
        <v>21.19</v>
      </c>
      <c r="C83" s="29">
        <f t="shared" si="4"/>
        <v>8.8506878517354833E-7</v>
      </c>
      <c r="D83" s="87"/>
      <c r="E83" s="87"/>
      <c r="F83" s="87"/>
      <c r="G83" s="87"/>
      <c r="H83" s="87"/>
    </row>
    <row r="84" spans="1:8" x14ac:dyDescent="0.2">
      <c r="A84" s="6" t="s">
        <v>112</v>
      </c>
      <c r="B84" s="27">
        <v>7.03</v>
      </c>
      <c r="C84" s="29">
        <f t="shared" si="4"/>
        <v>2.9363065407126211E-7</v>
      </c>
      <c r="D84" s="87"/>
      <c r="E84" s="87"/>
      <c r="F84" s="87"/>
      <c r="G84" s="87"/>
      <c r="H84" s="87"/>
    </row>
    <row r="85" spans="1:8" x14ac:dyDescent="0.2">
      <c r="A85" s="6" t="s">
        <v>113</v>
      </c>
      <c r="B85" s="27">
        <v>12.55</v>
      </c>
      <c r="C85" s="29">
        <f t="shared" si="4"/>
        <v>5.2419128145011947E-7</v>
      </c>
      <c r="D85" s="87"/>
      <c r="E85" s="87"/>
      <c r="F85" s="87"/>
      <c r="G85" s="87"/>
      <c r="H85" s="87"/>
    </row>
    <row r="86" spans="1:8" x14ac:dyDescent="0.2">
      <c r="A86" s="6" t="s">
        <v>114</v>
      </c>
      <c r="B86" s="20">
        <v>47.94</v>
      </c>
      <c r="C86" s="18">
        <f t="shared" ref="C86:C110" si="5">B86/$B$110</f>
        <v>2.0023689269098585E-6</v>
      </c>
      <c r="D86" s="87"/>
      <c r="E86" s="87"/>
      <c r="F86" s="87"/>
      <c r="G86" s="87"/>
      <c r="H86" s="87"/>
    </row>
    <row r="87" spans="1:8" x14ac:dyDescent="0.2">
      <c r="A87" s="6" t="s">
        <v>115</v>
      </c>
      <c r="B87" s="20">
        <v>7.75</v>
      </c>
      <c r="C87" s="24">
        <f t="shared" si="5"/>
        <v>3.2370377938154786E-7</v>
      </c>
      <c r="D87" s="87"/>
      <c r="E87" s="87"/>
      <c r="F87" s="87"/>
      <c r="G87" s="87"/>
      <c r="H87" s="87"/>
    </row>
    <row r="88" spans="1:8" x14ac:dyDescent="0.2">
      <c r="A88" s="6" t="s">
        <v>116</v>
      </c>
      <c r="B88" s="20">
        <v>0.64</v>
      </c>
      <c r="C88" s="18">
        <f t="shared" si="5"/>
        <v>2.673166694247621E-8</v>
      </c>
      <c r="D88" s="87"/>
      <c r="E88" s="87"/>
      <c r="F88" s="87"/>
      <c r="G88" s="87"/>
      <c r="H88" s="87"/>
    </row>
    <row r="89" spans="1:8" x14ac:dyDescent="0.2">
      <c r="A89" s="6" t="s">
        <v>117</v>
      </c>
      <c r="B89" s="20">
        <v>0</v>
      </c>
      <c r="C89" s="24">
        <f t="shared" si="5"/>
        <v>0</v>
      </c>
      <c r="D89" s="87"/>
      <c r="E89" s="87"/>
      <c r="F89" s="87"/>
      <c r="G89" s="87"/>
      <c r="H89" s="87"/>
    </row>
    <row r="90" spans="1:8" x14ac:dyDescent="0.2">
      <c r="A90" s="6" t="s">
        <v>118</v>
      </c>
      <c r="B90" s="20">
        <v>18.43</v>
      </c>
      <c r="C90" s="24">
        <f t="shared" si="5"/>
        <v>7.6978847148411959E-7</v>
      </c>
      <c r="D90" s="87"/>
      <c r="E90" s="87"/>
      <c r="F90" s="87"/>
      <c r="G90" s="87"/>
      <c r="H90" s="87"/>
    </row>
    <row r="91" spans="1:8" x14ac:dyDescent="0.2">
      <c r="A91" s="6" t="s">
        <v>119</v>
      </c>
      <c r="B91" s="20">
        <v>5.57</v>
      </c>
      <c r="C91" s="24">
        <f t="shared" si="5"/>
        <v>2.3264903885873827E-7</v>
      </c>
      <c r="D91" s="87"/>
      <c r="E91" s="87"/>
      <c r="F91" s="87"/>
      <c r="G91" s="87"/>
      <c r="H91" s="87"/>
    </row>
    <row r="92" spans="1:8" x14ac:dyDescent="0.2">
      <c r="A92" s="6" t="s">
        <v>120</v>
      </c>
      <c r="B92" s="20">
        <v>6.41</v>
      </c>
      <c r="C92" s="24">
        <f t="shared" si="5"/>
        <v>2.6773435172073831E-7</v>
      </c>
      <c r="D92" s="87"/>
      <c r="E92" s="87"/>
      <c r="F92" s="87"/>
      <c r="G92" s="87"/>
      <c r="H92" s="87"/>
    </row>
    <row r="93" spans="1:8" x14ac:dyDescent="0.2">
      <c r="A93" s="6" t="s">
        <v>121</v>
      </c>
      <c r="B93" s="20">
        <v>8.6300000000000008</v>
      </c>
      <c r="C93" s="24">
        <f t="shared" si="5"/>
        <v>3.6045982142745266E-7</v>
      </c>
      <c r="D93" s="87"/>
      <c r="E93" s="87"/>
      <c r="F93" s="87"/>
      <c r="G93" s="87"/>
      <c r="H93" s="87"/>
    </row>
    <row r="94" spans="1:8" x14ac:dyDescent="0.2">
      <c r="A94" s="6" t="s">
        <v>122</v>
      </c>
      <c r="B94" s="20">
        <v>7.61</v>
      </c>
      <c r="C94" s="24">
        <f t="shared" si="5"/>
        <v>3.178562272378812E-7</v>
      </c>
      <c r="D94" s="87"/>
      <c r="E94" s="87"/>
      <c r="F94" s="87"/>
      <c r="G94" s="87"/>
      <c r="H94" s="87"/>
    </row>
    <row r="95" spans="1:8" x14ac:dyDescent="0.2">
      <c r="A95" s="6" t="s">
        <v>123</v>
      </c>
      <c r="B95" s="20">
        <v>71.3</v>
      </c>
      <c r="C95" s="24">
        <f t="shared" si="5"/>
        <v>2.9780747703102403E-6</v>
      </c>
      <c r="D95" s="87"/>
      <c r="E95" s="87"/>
      <c r="F95" s="87"/>
      <c r="G95" s="87"/>
      <c r="H95" s="87"/>
    </row>
    <row r="96" spans="1:8" x14ac:dyDescent="0.2">
      <c r="A96" s="6" t="s">
        <v>124</v>
      </c>
      <c r="B96" s="20">
        <v>9.73</v>
      </c>
      <c r="C96" s="24">
        <f t="shared" si="5"/>
        <v>4.0640487398483365E-7</v>
      </c>
      <c r="D96" s="87"/>
      <c r="E96" s="87"/>
      <c r="F96" s="87"/>
      <c r="G96" s="87"/>
      <c r="H96" s="87"/>
    </row>
    <row r="97" spans="1:8" x14ac:dyDescent="0.2">
      <c r="A97" s="6" t="s">
        <v>125</v>
      </c>
      <c r="B97" s="20">
        <v>0</v>
      </c>
      <c r="C97" s="24">
        <f t="shared" si="5"/>
        <v>0</v>
      </c>
      <c r="D97" s="87"/>
      <c r="E97" s="87"/>
      <c r="F97" s="87"/>
      <c r="G97" s="87"/>
      <c r="H97" s="87"/>
    </row>
    <row r="98" spans="1:8" x14ac:dyDescent="0.2">
      <c r="A98" s="6" t="s">
        <v>126</v>
      </c>
      <c r="B98" s="20">
        <v>4.1900000000000004</v>
      </c>
      <c r="C98" s="18">
        <f t="shared" si="5"/>
        <v>1.7500888201402395E-7</v>
      </c>
      <c r="D98" s="87"/>
      <c r="E98" s="87"/>
      <c r="F98" s="87"/>
      <c r="G98" s="87"/>
      <c r="H98" s="87"/>
    </row>
    <row r="99" spans="1:8" x14ac:dyDescent="0.2">
      <c r="A99" s="6" t="s">
        <v>127</v>
      </c>
      <c r="B99" s="20">
        <v>13.36</v>
      </c>
      <c r="C99" s="18">
        <f t="shared" si="5"/>
        <v>5.5802354742419089E-7</v>
      </c>
      <c r="D99" s="87"/>
      <c r="E99" s="87"/>
      <c r="F99" s="87"/>
      <c r="G99" s="87"/>
      <c r="H99" s="87"/>
    </row>
    <row r="100" spans="1:8" x14ac:dyDescent="0.2">
      <c r="A100" s="6" t="s">
        <v>128</v>
      </c>
      <c r="B100" s="20">
        <v>17.47</v>
      </c>
      <c r="C100" s="24">
        <f t="shared" si="5"/>
        <v>7.2969097107040521E-7</v>
      </c>
      <c r="D100" s="87"/>
      <c r="E100" s="87"/>
      <c r="F100" s="87"/>
      <c r="G100" s="87"/>
      <c r="H100" s="87"/>
    </row>
    <row r="101" spans="1:8" x14ac:dyDescent="0.2">
      <c r="A101" s="6" t="s">
        <v>129</v>
      </c>
      <c r="B101" s="20">
        <v>4.42</v>
      </c>
      <c r="C101" s="24">
        <f t="shared" si="5"/>
        <v>1.8461557482147633E-7</v>
      </c>
      <c r="D101" s="87"/>
      <c r="E101" s="87"/>
      <c r="F101" s="87"/>
      <c r="G101" s="87"/>
      <c r="H101" s="87"/>
    </row>
    <row r="102" spans="1:8" x14ac:dyDescent="0.2">
      <c r="A102" s="6" t="s">
        <v>130</v>
      </c>
      <c r="B102" s="20">
        <v>6.55</v>
      </c>
      <c r="C102" s="24">
        <f t="shared" si="5"/>
        <v>2.7358190386440497E-7</v>
      </c>
      <c r="D102" s="87"/>
      <c r="E102" s="87"/>
      <c r="F102" s="87"/>
      <c r="G102" s="87"/>
      <c r="H102" s="87"/>
    </row>
    <row r="103" spans="1:8" x14ac:dyDescent="0.2">
      <c r="A103" s="6" t="s">
        <v>131</v>
      </c>
      <c r="B103" s="20">
        <v>5.62</v>
      </c>
      <c r="C103" s="24">
        <f t="shared" si="5"/>
        <v>2.3473745033861922E-7</v>
      </c>
      <c r="D103" s="87"/>
      <c r="E103" s="87"/>
      <c r="F103" s="87"/>
      <c r="G103" s="87"/>
      <c r="H103" s="87"/>
    </row>
    <row r="104" spans="1:8" x14ac:dyDescent="0.2">
      <c r="A104" s="6" t="s">
        <v>132</v>
      </c>
      <c r="B104" s="20">
        <v>15.61</v>
      </c>
      <c r="C104" s="18">
        <f t="shared" si="5"/>
        <v>6.5200206401883382E-7</v>
      </c>
      <c r="D104" s="87"/>
      <c r="E104" s="87"/>
      <c r="F104" s="87"/>
      <c r="G104" s="87"/>
      <c r="H104" s="87"/>
    </row>
    <row r="105" spans="1:8" x14ac:dyDescent="0.2">
      <c r="A105" s="6" t="s">
        <v>133</v>
      </c>
      <c r="B105" s="20">
        <v>6.24</v>
      </c>
      <c r="C105" s="24">
        <f t="shared" si="5"/>
        <v>2.6063375268914307E-7</v>
      </c>
      <c r="D105" s="87"/>
      <c r="E105" s="87"/>
      <c r="F105" s="87"/>
      <c r="G105" s="87"/>
      <c r="H105" s="87"/>
    </row>
    <row r="106" spans="1:8" x14ac:dyDescent="0.2">
      <c r="A106" s="6" t="s">
        <v>134</v>
      </c>
      <c r="B106" s="20">
        <v>2.57</v>
      </c>
      <c r="C106" s="18">
        <f t="shared" si="5"/>
        <v>1.0734435006588102E-7</v>
      </c>
      <c r="D106" s="87"/>
      <c r="E106" s="87"/>
      <c r="F106" s="87"/>
      <c r="G106" s="87"/>
      <c r="H106" s="87"/>
    </row>
    <row r="107" spans="1:8" ht="15" x14ac:dyDescent="0.25">
      <c r="A107" s="5" t="s">
        <v>135</v>
      </c>
      <c r="B107" s="14">
        <f>SUM(B63:B106)</f>
        <v>385.13000000000005</v>
      </c>
      <c r="C107" s="21">
        <f t="shared" si="5"/>
        <v>1.6086198264931038E-5</v>
      </c>
      <c r="D107" s="87"/>
      <c r="E107" s="87"/>
      <c r="F107" s="87"/>
      <c r="G107" s="87"/>
      <c r="H107" s="87"/>
    </row>
    <row r="108" spans="1:8" ht="15" x14ac:dyDescent="0.25">
      <c r="A108" s="5" t="s">
        <v>136</v>
      </c>
      <c r="B108" s="14">
        <f>B107+B61</f>
        <v>821.21</v>
      </c>
      <c r="C108" s="21">
        <f t="shared" si="5"/>
        <v>3.4300487827860762E-5</v>
      </c>
      <c r="D108" s="87"/>
      <c r="E108" s="87"/>
      <c r="F108" s="87"/>
      <c r="G108" s="87"/>
      <c r="H108" s="87"/>
    </row>
    <row r="109" spans="1:8" ht="15" x14ac:dyDescent="0.25">
      <c r="A109" s="5" t="s">
        <v>137</v>
      </c>
      <c r="B109" s="14">
        <f>B11+B25+B41+B48+B61+B107</f>
        <v>1906.0747970000002</v>
      </c>
      <c r="C109" s="21">
        <f t="shared" si="5"/>
        <v>7.9613369751331181E-5</v>
      </c>
      <c r="D109" s="87"/>
      <c r="E109" s="87"/>
      <c r="F109" s="87"/>
      <c r="G109" s="87"/>
      <c r="H109" s="87"/>
    </row>
    <row r="110" spans="1:8" s="41" customFormat="1" ht="30" customHeight="1" x14ac:dyDescent="0.2">
      <c r="A110" s="49" t="s">
        <v>151</v>
      </c>
      <c r="B110" s="70">
        <v>23941642</v>
      </c>
      <c r="C110" s="71">
        <f t="shared" si="5"/>
        <v>1</v>
      </c>
      <c r="D110" s="87"/>
      <c r="E110" s="87"/>
      <c r="F110" s="87"/>
      <c r="G110" s="87"/>
      <c r="H110" s="87"/>
    </row>
    <row r="111" spans="1:8" hidden="1" x14ac:dyDescent="0.2">
      <c r="A111" s="64" t="s">
        <v>175</v>
      </c>
      <c r="B111" s="68" t="s">
        <v>175</v>
      </c>
      <c r="C111" s="64" t="s">
        <v>175</v>
      </c>
      <c r="D111" s="87"/>
      <c r="E111" s="87"/>
      <c r="F111" s="87"/>
      <c r="G111" s="87"/>
      <c r="H111" s="87"/>
    </row>
    <row r="112" spans="1:8" s="41" customFormat="1" ht="30" customHeight="1" x14ac:dyDescent="0.2">
      <c r="A112" s="39" t="s">
        <v>30</v>
      </c>
      <c r="B112" s="72">
        <v>2858304</v>
      </c>
      <c r="C112" s="67" t="s">
        <v>175</v>
      </c>
      <c r="D112" s="87"/>
      <c r="E112" s="87"/>
      <c r="F112" s="87"/>
      <c r="G112" s="87"/>
      <c r="H112" s="87"/>
    </row>
    <row r="113" spans="1:8" hidden="1" x14ac:dyDescent="0.2">
      <c r="A113" s="54" t="s">
        <v>175</v>
      </c>
      <c r="B113" s="69" t="s">
        <v>175</v>
      </c>
      <c r="C113" s="64" t="s">
        <v>175</v>
      </c>
      <c r="D113" s="87"/>
      <c r="E113" s="87"/>
      <c r="F113" s="87"/>
      <c r="G113" s="87"/>
      <c r="H113" s="87"/>
    </row>
    <row r="114" spans="1:8" ht="15" x14ac:dyDescent="0.25">
      <c r="A114" s="10" t="s">
        <v>152</v>
      </c>
      <c r="B114" s="16">
        <f>AVERAGE(B110,B112)</f>
        <v>13399973</v>
      </c>
      <c r="C114" s="64" t="s">
        <v>175</v>
      </c>
      <c r="D114" s="87"/>
      <c r="E114" s="87"/>
      <c r="F114" s="87"/>
      <c r="G114" s="87"/>
      <c r="H114" s="87"/>
    </row>
    <row r="115" spans="1:8" x14ac:dyDescent="0.2">
      <c r="A115" s="87" t="s">
        <v>176</v>
      </c>
      <c r="B115" s="88"/>
      <c r="C115" s="88"/>
      <c r="D115" s="88"/>
      <c r="E115" s="88"/>
      <c r="F115" s="88"/>
      <c r="G115" s="88"/>
    </row>
  </sheetData>
  <mergeCells count="3">
    <mergeCell ref="A1:H1"/>
    <mergeCell ref="A115:G115"/>
    <mergeCell ref="D2:H114"/>
  </mergeCell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12</vt:i4>
      </vt:variant>
    </vt:vector>
  </HeadingPairs>
  <TitlesOfParts>
    <vt:vector size="12" baseType="lpstr">
      <vt:lpstr>נספח 1 -סך התשלומים ששולמו</vt:lpstr>
      <vt:lpstr>נספח 1 -כללי</vt:lpstr>
      <vt:lpstr>נספח 1 - אגח </vt:lpstr>
      <vt:lpstr>נספח 1 - מניות </vt:lpstr>
      <vt:lpstr>נספח 2 - עמלות והוצאות</vt:lpstr>
      <vt:lpstr>נספח 2- כללי</vt:lpstr>
      <vt:lpstr>נספח 2 - אגח</vt:lpstr>
      <vt:lpstr>נספח 2  - מניות</vt:lpstr>
      <vt:lpstr>נספח 3 - עמלות ניהול חיצוני</vt:lpstr>
      <vt:lpstr>נספח 3 - כללי</vt:lpstr>
      <vt:lpstr>נספח 3 - אגח</vt:lpstr>
      <vt:lpstr>נספח 3 - מניות </vt:lpstr>
    </vt:vector>
  </TitlesOfParts>
  <Company>BLL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Shlomo Yael</dc:creator>
  <cp:lastModifiedBy>User</cp:lastModifiedBy>
  <dcterms:created xsi:type="dcterms:W3CDTF">2023-01-29T13:54:50Z</dcterms:created>
  <dcterms:modified xsi:type="dcterms:W3CDTF">2023-02-12T10:04:54Z</dcterms:modified>
</cp:coreProperties>
</file>